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ivenapierac-my.sharepoint.com/personal/j_hart_napier_ac_uk/Documents/Documents/JH Sustainability/ZWS-HES-stone/Round 2/"/>
    </mc:Choice>
  </mc:AlternateContent>
  <xr:revisionPtr revIDLastSave="179" documentId="8_{5BE604D7-CD1E-4ED7-839B-6DED81F238F2}" xr6:coauthVersionLast="47" xr6:coauthVersionMax="47" xr10:uidLastSave="{AED7974C-1816-46AC-9AF4-2D091D968434}"/>
  <workbookProtection workbookAlgorithmName="SHA-512" workbookHashValue="UrVpH+IU8+LalUDN/bMRwsyQ7Cf0e76DZrIdO/QcLPOrvv7U8jilFJ6MOxrTAFVhXyQTC5cM3EMQ/z+0Rr5qFA==" workbookSaltValue="7qziD05/tfNJS4/68bhUIw==" workbookSpinCount="100000" lockStructure="1"/>
  <bookViews>
    <workbookView xWindow="-28920" yWindow="-120" windowWidth="29040" windowHeight="15840" xr2:uid="{00000000-000D-0000-FFFF-FFFF00000000}"/>
  </bookViews>
  <sheets>
    <sheet name="FRONT SHEET" sheetId="11" r:id="rId1"/>
    <sheet name="Sandstone_Simplified_Appraisal" sheetId="6" r:id="rId2"/>
    <sheet name="Sandstone_Detailed_Calculator" sheetId="7" r:id="rId3"/>
    <sheet name="Granite_Simplified_Appraisal" sheetId="1" r:id="rId4"/>
    <sheet name="Granite_Detailed_Calculator" sheetId="2" r:id="rId5"/>
    <sheet name="s_impacts_calculator_simplified" sheetId="8" r:id="rId6"/>
    <sheet name="s_impacts_calculator_detailed" sheetId="9" r:id="rId7"/>
    <sheet name="g_impacts_calculator_simplified" sheetId="3" r:id="rId8"/>
    <sheet name="g_impacts_calculator_detailed" sheetId="4" r:id="rId9"/>
    <sheet name="s_input_values" sheetId="10" r:id="rId10"/>
    <sheet name="g_input_values" sheetId="5" r:id="rId11"/>
  </sheets>
  <definedNames>
    <definedName name="_xlnm.Print_Area" localSheetId="3">Granite_Simplified_Appraisal!$A$1:$J$34</definedName>
    <definedName name="_xlnm.Print_Area" localSheetId="1">Sandstone_Simplified_Appraisal!$A$1:$J$34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J20" i="4"/>
  <c r="I14" i="4"/>
  <c r="I12" i="4"/>
  <c r="I6" i="4"/>
  <c r="I4" i="4"/>
  <c r="I14" i="9"/>
  <c r="I12" i="9"/>
  <c r="I6" i="9"/>
  <c r="N7" i="4"/>
  <c r="N6" i="4"/>
  <c r="N4" i="4"/>
  <c r="N3" i="4"/>
  <c r="N3" i="3"/>
  <c r="N4" i="3"/>
  <c r="N6" i="3"/>
  <c r="N7" i="9"/>
  <c r="N6" i="9"/>
  <c r="N4" i="9"/>
  <c r="N3" i="9"/>
  <c r="J20" i="9"/>
  <c r="I4" i="9"/>
  <c r="BI51" i="9" l="1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J22" i="9"/>
  <c r="L22" i="9" s="1"/>
  <c r="E22" i="9"/>
  <c r="E21" i="9"/>
  <c r="L20" i="9"/>
  <c r="E20" i="9"/>
  <c r="E19" i="9"/>
  <c r="E18" i="9"/>
  <c r="E17" i="9"/>
  <c r="E16" i="9"/>
  <c r="E15" i="9"/>
  <c r="E14" i="9"/>
  <c r="Z11" i="9"/>
  <c r="Y11" i="9"/>
  <c r="X11" i="9"/>
  <c r="W11" i="9"/>
  <c r="V11" i="9"/>
  <c r="U11" i="9"/>
  <c r="T11" i="9"/>
  <c r="S11" i="9"/>
  <c r="R11" i="9"/>
  <c r="Z10" i="9"/>
  <c r="Y10" i="9"/>
  <c r="X10" i="9"/>
  <c r="W10" i="9"/>
  <c r="V10" i="9"/>
  <c r="U10" i="9"/>
  <c r="T10" i="9"/>
  <c r="S10" i="9"/>
  <c r="R10" i="9"/>
  <c r="E10" i="9"/>
  <c r="Z9" i="9"/>
  <c r="Y9" i="9"/>
  <c r="X9" i="9"/>
  <c r="W9" i="9"/>
  <c r="V9" i="9"/>
  <c r="U9" i="9"/>
  <c r="T9" i="9"/>
  <c r="S9" i="9"/>
  <c r="R9" i="9"/>
  <c r="E9" i="9"/>
  <c r="Z8" i="9"/>
  <c r="Y8" i="9"/>
  <c r="X8" i="9"/>
  <c r="W8" i="9"/>
  <c r="V8" i="9"/>
  <c r="U8" i="9"/>
  <c r="T8" i="9"/>
  <c r="S8" i="9"/>
  <c r="R8" i="9"/>
  <c r="E8" i="9"/>
  <c r="Z7" i="9"/>
  <c r="Y7" i="9"/>
  <c r="X7" i="9"/>
  <c r="W7" i="9"/>
  <c r="V7" i="9"/>
  <c r="U7" i="9"/>
  <c r="T7" i="9"/>
  <c r="S7" i="9"/>
  <c r="R7" i="9"/>
  <c r="E7" i="9"/>
  <c r="Z6" i="9"/>
  <c r="Y6" i="9"/>
  <c r="X6" i="9"/>
  <c r="W6" i="9"/>
  <c r="V6" i="9"/>
  <c r="U6" i="9"/>
  <c r="T6" i="9"/>
  <c r="S6" i="9"/>
  <c r="R6" i="9"/>
  <c r="J6" i="9" a="1"/>
  <c r="J6" i="9" s="1"/>
  <c r="J14" i="9" s="1"/>
  <c r="E6" i="9"/>
  <c r="Z5" i="9"/>
  <c r="Y5" i="9"/>
  <c r="X5" i="9"/>
  <c r="W5" i="9"/>
  <c r="V5" i="9"/>
  <c r="U5" i="9"/>
  <c r="T5" i="9"/>
  <c r="S5" i="9"/>
  <c r="R5" i="9"/>
  <c r="E5" i="9"/>
  <c r="Z4" i="9"/>
  <c r="Y4" i="9"/>
  <c r="X4" i="9"/>
  <c r="W4" i="9"/>
  <c r="V4" i="9"/>
  <c r="U4" i="9"/>
  <c r="T4" i="9"/>
  <c r="S4" i="9"/>
  <c r="R4" i="9"/>
  <c r="E4" i="9"/>
  <c r="Z3" i="9"/>
  <c r="Y3" i="9"/>
  <c r="X3" i="9"/>
  <c r="W3" i="9"/>
  <c r="V3" i="9"/>
  <c r="U3" i="9"/>
  <c r="T3" i="9"/>
  <c r="S3" i="9"/>
  <c r="R3" i="9"/>
  <c r="E3" i="9"/>
  <c r="E2" i="9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BI37" i="8"/>
  <c r="BH37" i="8"/>
  <c r="BG37" i="8"/>
  <c r="BF37" i="8"/>
  <c r="BE37" i="8"/>
  <c r="BD37" i="8"/>
  <c r="BC37" i="8"/>
  <c r="BB37" i="8"/>
  <c r="BA37" i="8"/>
  <c r="AZ37" i="8"/>
  <c r="AY37" i="8"/>
  <c r="AX37" i="8"/>
  <c r="AW37" i="8"/>
  <c r="AV37" i="8"/>
  <c r="AU37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BI36" i="8"/>
  <c r="BH36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BI34" i="8"/>
  <c r="BH34" i="8"/>
  <c r="BG34" i="8"/>
  <c r="BF34" i="8"/>
  <c r="BE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E22" i="8"/>
  <c r="E21" i="8"/>
  <c r="E20" i="8"/>
  <c r="E19" i="8"/>
  <c r="E18" i="8"/>
  <c r="E17" i="8"/>
  <c r="E16" i="8"/>
  <c r="E15" i="8"/>
  <c r="I14" i="8"/>
  <c r="E14" i="8"/>
  <c r="I12" i="8"/>
  <c r="Z11" i="8"/>
  <c r="Y11" i="8"/>
  <c r="X11" i="8"/>
  <c r="W11" i="8"/>
  <c r="V11" i="8"/>
  <c r="U11" i="8"/>
  <c r="T11" i="8"/>
  <c r="S11" i="8"/>
  <c r="R11" i="8"/>
  <c r="Z10" i="8"/>
  <c r="Y10" i="8"/>
  <c r="X10" i="8"/>
  <c r="W10" i="8"/>
  <c r="V10" i="8"/>
  <c r="U10" i="8"/>
  <c r="T10" i="8"/>
  <c r="S10" i="8"/>
  <c r="R10" i="8"/>
  <c r="E10" i="8"/>
  <c r="Z9" i="8"/>
  <c r="Y9" i="8"/>
  <c r="X9" i="8"/>
  <c r="W9" i="8"/>
  <c r="V9" i="8"/>
  <c r="U9" i="8"/>
  <c r="T9" i="8"/>
  <c r="S9" i="8"/>
  <c r="R9" i="8"/>
  <c r="E9" i="8"/>
  <c r="Z8" i="8"/>
  <c r="Y8" i="8"/>
  <c r="X8" i="8"/>
  <c r="W8" i="8"/>
  <c r="V8" i="8"/>
  <c r="U8" i="8"/>
  <c r="T8" i="8"/>
  <c r="S8" i="8"/>
  <c r="R8" i="8"/>
  <c r="E8" i="8"/>
  <c r="Z7" i="8"/>
  <c r="Y7" i="8"/>
  <c r="X7" i="8"/>
  <c r="W7" i="8"/>
  <c r="V7" i="8"/>
  <c r="U7" i="8"/>
  <c r="T7" i="8"/>
  <c r="S7" i="8"/>
  <c r="R7" i="8"/>
  <c r="N7" i="8"/>
  <c r="E7" i="8"/>
  <c r="Z6" i="8"/>
  <c r="Y6" i="8"/>
  <c r="X6" i="8"/>
  <c r="W6" i="8"/>
  <c r="V6" i="8"/>
  <c r="U6" i="8"/>
  <c r="T6" i="8"/>
  <c r="S6" i="8"/>
  <c r="R6" i="8"/>
  <c r="N6" i="8"/>
  <c r="I6" i="8"/>
  <c r="E6" i="8"/>
  <c r="Z5" i="8"/>
  <c r="Y5" i="8"/>
  <c r="X5" i="8"/>
  <c r="W5" i="8"/>
  <c r="V5" i="8"/>
  <c r="U5" i="8"/>
  <c r="T5" i="8"/>
  <c r="S5" i="8"/>
  <c r="R5" i="8"/>
  <c r="E5" i="8"/>
  <c r="Z4" i="8"/>
  <c r="Y4" i="8"/>
  <c r="X4" i="8"/>
  <c r="W4" i="8"/>
  <c r="V4" i="8"/>
  <c r="U4" i="8"/>
  <c r="T4" i="8"/>
  <c r="S4" i="8"/>
  <c r="R4" i="8"/>
  <c r="N4" i="8"/>
  <c r="I4" i="8"/>
  <c r="E23" i="8" s="1"/>
  <c r="E4" i="8"/>
  <c r="Z3" i="8"/>
  <c r="Y3" i="8"/>
  <c r="X3" i="8"/>
  <c r="W3" i="8"/>
  <c r="V3" i="8"/>
  <c r="U3" i="8"/>
  <c r="T3" i="8"/>
  <c r="S3" i="8"/>
  <c r="R3" i="8"/>
  <c r="N3" i="8"/>
  <c r="E3" i="8"/>
  <c r="E2" i="8"/>
  <c r="H9" i="10"/>
  <c r="G9" i="10"/>
  <c r="F9" i="10"/>
  <c r="E9" i="10"/>
  <c r="D9" i="10"/>
  <c r="H8" i="10"/>
  <c r="G8" i="10"/>
  <c r="F8" i="10"/>
  <c r="E8" i="10"/>
  <c r="D8" i="10"/>
  <c r="H7" i="10"/>
  <c r="G7" i="10"/>
  <c r="F7" i="10"/>
  <c r="E7" i="10"/>
  <c r="D7" i="10"/>
  <c r="H4" i="10"/>
  <c r="G4" i="10"/>
  <c r="F4" i="10"/>
  <c r="E4" i="10"/>
  <c r="D4" i="10"/>
  <c r="H3" i="10"/>
  <c r="G3" i="10"/>
  <c r="F3" i="10"/>
  <c r="E3" i="10"/>
  <c r="D3" i="10"/>
  <c r="H2" i="10"/>
  <c r="G2" i="10"/>
  <c r="F2" i="10"/>
  <c r="E2" i="10"/>
  <c r="D2" i="10"/>
  <c r="BF33" i="8" s="1"/>
  <c r="E23" i="9"/>
  <c r="D22" i="9"/>
  <c r="D21" i="9"/>
  <c r="D20" i="9"/>
  <c r="D19" i="9"/>
  <c r="D18" i="9"/>
  <c r="B18" i="9"/>
  <c r="D17" i="9"/>
  <c r="D16" i="9"/>
  <c r="D15" i="9"/>
  <c r="D14" i="9"/>
  <c r="E11" i="9"/>
  <c r="D10" i="9"/>
  <c r="D9" i="9"/>
  <c r="D8" i="9"/>
  <c r="D7" i="9"/>
  <c r="D6" i="9"/>
  <c r="D5" i="9"/>
  <c r="E25" i="9"/>
  <c r="D4" i="9"/>
  <c r="D3" i="9"/>
  <c r="D2" i="9"/>
  <c r="R3" i="4"/>
  <c r="S3" i="4"/>
  <c r="T3" i="4"/>
  <c r="U3" i="4"/>
  <c r="V3" i="4"/>
  <c r="W3" i="4"/>
  <c r="X3" i="4"/>
  <c r="Y3" i="4"/>
  <c r="Z3" i="4"/>
  <c r="R4" i="4"/>
  <c r="S4" i="4"/>
  <c r="T4" i="4"/>
  <c r="U4" i="4"/>
  <c r="V4" i="4"/>
  <c r="W4" i="4"/>
  <c r="X4" i="4"/>
  <c r="Y4" i="4"/>
  <c r="Z4" i="4"/>
  <c r="R5" i="4"/>
  <c r="S5" i="4"/>
  <c r="T5" i="4"/>
  <c r="U5" i="4"/>
  <c r="V5" i="4"/>
  <c r="W5" i="4"/>
  <c r="X5" i="4"/>
  <c r="Y5" i="4"/>
  <c r="Z5" i="4"/>
  <c r="R6" i="4"/>
  <c r="S6" i="4"/>
  <c r="T6" i="4"/>
  <c r="U6" i="4"/>
  <c r="V6" i="4"/>
  <c r="W6" i="4"/>
  <c r="X6" i="4"/>
  <c r="Y6" i="4"/>
  <c r="Z6" i="4"/>
  <c r="R7" i="4"/>
  <c r="S7" i="4"/>
  <c r="T7" i="4"/>
  <c r="U7" i="4"/>
  <c r="V7" i="4"/>
  <c r="W7" i="4"/>
  <c r="X7" i="4"/>
  <c r="Y7" i="4"/>
  <c r="Z7" i="4"/>
  <c r="R8" i="4"/>
  <c r="S8" i="4"/>
  <c r="T8" i="4"/>
  <c r="U8" i="4"/>
  <c r="V8" i="4"/>
  <c r="W8" i="4"/>
  <c r="X8" i="4"/>
  <c r="Y8" i="4"/>
  <c r="Z8" i="4"/>
  <c r="R9" i="4"/>
  <c r="S9" i="4"/>
  <c r="T9" i="4"/>
  <c r="U9" i="4"/>
  <c r="V9" i="4"/>
  <c r="W9" i="4"/>
  <c r="X9" i="4"/>
  <c r="Y9" i="4"/>
  <c r="Z9" i="4"/>
  <c r="R10" i="4"/>
  <c r="S10" i="4"/>
  <c r="T10" i="4"/>
  <c r="U10" i="4"/>
  <c r="V10" i="4"/>
  <c r="W10" i="4"/>
  <c r="X10" i="4"/>
  <c r="Y10" i="4"/>
  <c r="Z10" i="4"/>
  <c r="R11" i="4"/>
  <c r="S11" i="4"/>
  <c r="T11" i="4"/>
  <c r="U11" i="4"/>
  <c r="V11" i="4"/>
  <c r="W11" i="4"/>
  <c r="X11" i="4"/>
  <c r="Y11" i="4"/>
  <c r="Z11" i="4"/>
  <c r="D2" i="8"/>
  <c r="D3" i="8"/>
  <c r="D4" i="8"/>
  <c r="D5" i="8"/>
  <c r="D6" i="8"/>
  <c r="D7" i="8"/>
  <c r="D8" i="8"/>
  <c r="D9" i="8"/>
  <c r="D10" i="8"/>
  <c r="E11" i="8"/>
  <c r="D14" i="8"/>
  <c r="D15" i="8"/>
  <c r="D16" i="8"/>
  <c r="D17" i="8"/>
  <c r="B18" i="8"/>
  <c r="D18" i="8"/>
  <c r="D19" i="8"/>
  <c r="D20" i="8"/>
  <c r="D21" i="8"/>
  <c r="D22" i="8"/>
  <c r="A74" i="7"/>
  <c r="A29" i="7"/>
  <c r="A27" i="7"/>
  <c r="I25" i="7"/>
  <c r="F25" i="7"/>
  <c r="A23" i="7"/>
  <c r="A21" i="7"/>
  <c r="I19" i="7"/>
  <c r="F19" i="7"/>
  <c r="A34" i="6"/>
  <c r="Q45" i="8" l="1"/>
  <c r="S29" i="8"/>
  <c r="L29" i="8"/>
  <c r="T29" i="8"/>
  <c r="AB29" i="8"/>
  <c r="AJ29" i="8"/>
  <c r="AR29" i="8"/>
  <c r="AZ29" i="8"/>
  <c r="BH29" i="8"/>
  <c r="R30" i="8"/>
  <c r="Z30" i="8"/>
  <c r="AH30" i="8"/>
  <c r="AP30" i="8"/>
  <c r="AX30" i="8"/>
  <c r="BF30" i="8"/>
  <c r="P31" i="8"/>
  <c r="X31" i="8"/>
  <c r="AF31" i="8"/>
  <c r="AN31" i="8"/>
  <c r="AV31" i="8"/>
  <c r="BD31" i="8"/>
  <c r="N32" i="8"/>
  <c r="V32" i="8"/>
  <c r="AD32" i="8"/>
  <c r="AL32" i="8"/>
  <c r="AT32" i="8"/>
  <c r="BB32" i="8"/>
  <c r="L33" i="8"/>
  <c r="T33" i="8"/>
  <c r="AB33" i="8"/>
  <c r="AJ33" i="8"/>
  <c r="AR33" i="8"/>
  <c r="AZ33" i="8"/>
  <c r="BH33" i="8"/>
  <c r="R43" i="8"/>
  <c r="Z43" i="8"/>
  <c r="AH43" i="8"/>
  <c r="AP43" i="8"/>
  <c r="AX43" i="8"/>
  <c r="BF43" i="8"/>
  <c r="P44" i="8"/>
  <c r="X44" i="8"/>
  <c r="AH44" i="8"/>
  <c r="AX44" i="8"/>
  <c r="AF45" i="8"/>
  <c r="M29" i="8"/>
  <c r="U29" i="8"/>
  <c r="AC29" i="8"/>
  <c r="AK29" i="8"/>
  <c r="AS29" i="8"/>
  <c r="BA29" i="8"/>
  <c r="BI29" i="8"/>
  <c r="S30" i="8"/>
  <c r="AA30" i="8"/>
  <c r="AI30" i="8"/>
  <c r="AQ30" i="8"/>
  <c r="AY30" i="8"/>
  <c r="BG30" i="8"/>
  <c r="Q31" i="8"/>
  <c r="Y31" i="8"/>
  <c r="AG31" i="8"/>
  <c r="AO31" i="8"/>
  <c r="AW31" i="8"/>
  <c r="BE31" i="8"/>
  <c r="O32" i="8"/>
  <c r="W32" i="8"/>
  <c r="AE32" i="8"/>
  <c r="AM32" i="8"/>
  <c r="AU32" i="8"/>
  <c r="BC32" i="8"/>
  <c r="M33" i="8"/>
  <c r="U33" i="8"/>
  <c r="AC33" i="8"/>
  <c r="AK33" i="8"/>
  <c r="AS33" i="8"/>
  <c r="BA33" i="8"/>
  <c r="BI33" i="8"/>
  <c r="S43" i="8"/>
  <c r="AA43" i="8"/>
  <c r="AI43" i="8"/>
  <c r="AQ43" i="8"/>
  <c r="AY43" i="8"/>
  <c r="BG43" i="8"/>
  <c r="Q44" i="8"/>
  <c r="Y44" i="8"/>
  <c r="AI44" i="8"/>
  <c r="AY44" i="8"/>
  <c r="AG45" i="8"/>
  <c r="N29" i="8"/>
  <c r="V29" i="8"/>
  <c r="AD29" i="8"/>
  <c r="AL29" i="8"/>
  <c r="AT29" i="8"/>
  <c r="BB29" i="8"/>
  <c r="L30" i="8"/>
  <c r="T30" i="8"/>
  <c r="AB30" i="8"/>
  <c r="AJ30" i="8"/>
  <c r="AR30" i="8"/>
  <c r="AZ30" i="8"/>
  <c r="BH30" i="8"/>
  <c r="R31" i="8"/>
  <c r="Z31" i="8"/>
  <c r="AH31" i="8"/>
  <c r="AP31" i="8"/>
  <c r="AX31" i="8"/>
  <c r="BF31" i="8"/>
  <c r="P32" i="8"/>
  <c r="X32" i="8"/>
  <c r="AF32" i="8"/>
  <c r="AN32" i="8"/>
  <c r="AV32" i="8"/>
  <c r="BD32" i="8"/>
  <c r="N33" i="8"/>
  <c r="V33" i="8"/>
  <c r="AD33" i="8"/>
  <c r="AL33" i="8"/>
  <c r="AT33" i="8"/>
  <c r="BB33" i="8"/>
  <c r="L43" i="8"/>
  <c r="T43" i="8"/>
  <c r="AB43" i="8"/>
  <c r="AJ43" i="8"/>
  <c r="AR43" i="8"/>
  <c r="AZ43" i="8"/>
  <c r="BH43" i="8"/>
  <c r="R44" i="8"/>
  <c r="Z44" i="8"/>
  <c r="AJ44" i="8"/>
  <c r="BF44" i="8"/>
  <c r="O29" i="8"/>
  <c r="W29" i="8"/>
  <c r="AE29" i="8"/>
  <c r="AM29" i="8"/>
  <c r="AU29" i="8"/>
  <c r="BC29" i="8"/>
  <c r="M30" i="8"/>
  <c r="U30" i="8"/>
  <c r="AC30" i="8"/>
  <c r="AK30" i="8"/>
  <c r="AS30" i="8"/>
  <c r="BA30" i="8"/>
  <c r="BI30" i="8"/>
  <c r="S31" i="8"/>
  <c r="AA31" i="8"/>
  <c r="AI31" i="8"/>
  <c r="AQ31" i="8"/>
  <c r="AY31" i="8"/>
  <c r="BG31" i="8"/>
  <c r="Q32" i="8"/>
  <c r="Y32" i="8"/>
  <c r="AG32" i="8"/>
  <c r="AO32" i="8"/>
  <c r="AW32" i="8"/>
  <c r="BE32" i="8"/>
  <c r="O33" i="8"/>
  <c r="W33" i="8"/>
  <c r="AE33" i="8"/>
  <c r="AM33" i="8"/>
  <c r="AU33" i="8"/>
  <c r="BC33" i="8"/>
  <c r="M43" i="8"/>
  <c r="U43" i="8"/>
  <c r="AC43" i="8"/>
  <c r="AK43" i="8"/>
  <c r="AS43" i="8"/>
  <c r="BA43" i="8"/>
  <c r="BI43" i="8"/>
  <c r="S44" i="8"/>
  <c r="AA44" i="8"/>
  <c r="AK44" i="8"/>
  <c r="BG44" i="8"/>
  <c r="P29" i="8"/>
  <c r="X29" i="8"/>
  <c r="AF29" i="8"/>
  <c r="AN29" i="8"/>
  <c r="AV29" i="8"/>
  <c r="BD29" i="8"/>
  <c r="N30" i="8"/>
  <c r="V30" i="8"/>
  <c r="AD30" i="8"/>
  <c r="AL30" i="8"/>
  <c r="AT30" i="8"/>
  <c r="BB30" i="8"/>
  <c r="L31" i="8"/>
  <c r="T31" i="8"/>
  <c r="AB31" i="8"/>
  <c r="AJ31" i="8"/>
  <c r="AR31" i="8"/>
  <c r="AZ31" i="8"/>
  <c r="BH31" i="8"/>
  <c r="R32" i="8"/>
  <c r="Z32" i="8"/>
  <c r="AH32" i="8"/>
  <c r="AP32" i="8"/>
  <c r="AX32" i="8"/>
  <c r="BF32" i="8"/>
  <c r="P33" i="8"/>
  <c r="X33" i="8"/>
  <c r="AF33" i="8"/>
  <c r="AN33" i="8"/>
  <c r="AV33" i="8"/>
  <c r="BD33" i="8"/>
  <c r="N43" i="8"/>
  <c r="V43" i="8"/>
  <c r="AD43" i="8"/>
  <c r="AL43" i="8"/>
  <c r="AT43" i="8"/>
  <c r="BB43" i="8"/>
  <c r="L44" i="8"/>
  <c r="T44" i="8"/>
  <c r="AB44" i="8"/>
  <c r="AP44" i="8"/>
  <c r="P45" i="8"/>
  <c r="Q29" i="8"/>
  <c r="Y29" i="8"/>
  <c r="AG29" i="8"/>
  <c r="AO29" i="8"/>
  <c r="AW29" i="8"/>
  <c r="BE29" i="8"/>
  <c r="O30" i="8"/>
  <c r="W30" i="8"/>
  <c r="AE30" i="8"/>
  <c r="AM30" i="8"/>
  <c r="AU30" i="8"/>
  <c r="BC30" i="8"/>
  <c r="M31" i="8"/>
  <c r="U31" i="8"/>
  <c r="AC31" i="8"/>
  <c r="AK31" i="8"/>
  <c r="AS31" i="8"/>
  <c r="BA31" i="8"/>
  <c r="BI31" i="8"/>
  <c r="S32" i="8"/>
  <c r="AA32" i="8"/>
  <c r="AI32" i="8"/>
  <c r="AQ32" i="8"/>
  <c r="AY32" i="8"/>
  <c r="BG32" i="8"/>
  <c r="Q33" i="8"/>
  <c r="Y33" i="8"/>
  <c r="AG33" i="8"/>
  <c r="AO33" i="8"/>
  <c r="AW33" i="8"/>
  <c r="BE33" i="8"/>
  <c r="O43" i="8"/>
  <c r="W43" i="8"/>
  <c r="AE43" i="8"/>
  <c r="AM43" i="8"/>
  <c r="AU43" i="8"/>
  <c r="BC43" i="8"/>
  <c r="M44" i="8"/>
  <c r="U44" i="8"/>
  <c r="AC44" i="8"/>
  <c r="AQ44" i="8"/>
  <c r="BI47" i="9"/>
  <c r="BA47" i="9"/>
  <c r="AS47" i="9"/>
  <c r="AK47" i="9"/>
  <c r="AC47" i="9"/>
  <c r="U47" i="9"/>
  <c r="M47" i="9"/>
  <c r="BC46" i="9"/>
  <c r="AU46" i="9"/>
  <c r="AM46" i="9"/>
  <c r="AE46" i="9"/>
  <c r="W46" i="9"/>
  <c r="O46" i="9"/>
  <c r="BE45" i="9"/>
  <c r="AW45" i="9"/>
  <c r="AO45" i="9"/>
  <c r="AG45" i="9"/>
  <c r="Y45" i="9"/>
  <c r="Q45" i="9"/>
  <c r="BG44" i="9"/>
  <c r="AY44" i="9"/>
  <c r="AQ44" i="9"/>
  <c r="AI44" i="9"/>
  <c r="AA44" i="9"/>
  <c r="S44" i="9"/>
  <c r="BI43" i="9"/>
  <c r="BA43" i="9"/>
  <c r="AS43" i="9"/>
  <c r="AK43" i="9"/>
  <c r="AC43" i="9"/>
  <c r="U43" i="9"/>
  <c r="M43" i="9"/>
  <c r="BC47" i="8"/>
  <c r="AU47" i="8"/>
  <c r="AM47" i="8"/>
  <c r="AE47" i="8"/>
  <c r="W47" i="8"/>
  <c r="O47" i="8"/>
  <c r="BE46" i="8"/>
  <c r="AW46" i="8"/>
  <c r="AO46" i="8"/>
  <c r="AG46" i="8"/>
  <c r="Y46" i="8"/>
  <c r="Q46" i="8"/>
  <c r="BG45" i="8"/>
  <c r="AY45" i="8"/>
  <c r="AQ45" i="8"/>
  <c r="AI45" i="8"/>
  <c r="AA45" i="8"/>
  <c r="S45" i="8"/>
  <c r="BI44" i="8"/>
  <c r="BA44" i="8"/>
  <c r="BH47" i="9"/>
  <c r="AZ47" i="9"/>
  <c r="AR47" i="9"/>
  <c r="AJ47" i="9"/>
  <c r="AB47" i="9"/>
  <c r="T47" i="9"/>
  <c r="L47" i="9"/>
  <c r="BB46" i="9"/>
  <c r="AT46" i="9"/>
  <c r="AL46" i="9"/>
  <c r="AD46" i="9"/>
  <c r="V46" i="9"/>
  <c r="N46" i="9"/>
  <c r="BD45" i="9"/>
  <c r="AV45" i="9"/>
  <c r="AN45" i="9"/>
  <c r="AF45" i="9"/>
  <c r="X45" i="9"/>
  <c r="P45" i="9"/>
  <c r="BF44" i="9"/>
  <c r="AX44" i="9"/>
  <c r="AP44" i="9"/>
  <c r="AH44" i="9"/>
  <c r="Z44" i="9"/>
  <c r="R44" i="9"/>
  <c r="BH43" i="9"/>
  <c r="AZ43" i="9"/>
  <c r="AR43" i="9"/>
  <c r="AJ43" i="9"/>
  <c r="AB43" i="9"/>
  <c r="T43" i="9"/>
  <c r="L43" i="9"/>
  <c r="BB47" i="8"/>
  <c r="AT47" i="8"/>
  <c r="AL47" i="8"/>
  <c r="AD47" i="8"/>
  <c r="V47" i="8"/>
  <c r="N47" i="8"/>
  <c r="BD46" i="8"/>
  <c r="AV46" i="8"/>
  <c r="AN46" i="8"/>
  <c r="AF46" i="8"/>
  <c r="X46" i="8"/>
  <c r="P46" i="8"/>
  <c r="BF45" i="8"/>
  <c r="AX45" i="8"/>
  <c r="AP45" i="8"/>
  <c r="AH45" i="8"/>
  <c r="Z45" i="8"/>
  <c r="R45" i="8"/>
  <c r="BH44" i="8"/>
  <c r="AZ44" i="8"/>
  <c r="BG47" i="9"/>
  <c r="AY47" i="9"/>
  <c r="AQ47" i="9"/>
  <c r="AI47" i="9"/>
  <c r="AA47" i="9"/>
  <c r="S47" i="9"/>
  <c r="BI46" i="9"/>
  <c r="BA46" i="9"/>
  <c r="AS46" i="9"/>
  <c r="AK46" i="9"/>
  <c r="AC46" i="9"/>
  <c r="U46" i="9"/>
  <c r="M46" i="9"/>
  <c r="BC45" i="9"/>
  <c r="AU45" i="9"/>
  <c r="AM45" i="9"/>
  <c r="AE45" i="9"/>
  <c r="W45" i="9"/>
  <c r="O45" i="9"/>
  <c r="BE44" i="9"/>
  <c r="AW44" i="9"/>
  <c r="AO44" i="9"/>
  <c r="AG44" i="9"/>
  <c r="Y44" i="9"/>
  <c r="Q44" i="9"/>
  <c r="BG43" i="9"/>
  <c r="AY43" i="9"/>
  <c r="AQ43" i="9"/>
  <c r="AI43" i="9"/>
  <c r="AA43" i="9"/>
  <c r="S43" i="9"/>
  <c r="BI47" i="8"/>
  <c r="BA47" i="8"/>
  <c r="AS47" i="8"/>
  <c r="AK47" i="8"/>
  <c r="AC47" i="8"/>
  <c r="U47" i="8"/>
  <c r="M47" i="8"/>
  <c r="BC46" i="8"/>
  <c r="AU46" i="8"/>
  <c r="AM46" i="8"/>
  <c r="AE46" i="8"/>
  <c r="W46" i="8"/>
  <c r="O46" i="8"/>
  <c r="BE45" i="8"/>
  <c r="AW45" i="8"/>
  <c r="AO45" i="8"/>
  <c r="BF47" i="9"/>
  <c r="AX47" i="9"/>
  <c r="AP47" i="9"/>
  <c r="AH47" i="9"/>
  <c r="Z47" i="9"/>
  <c r="R47" i="9"/>
  <c r="BH46" i="9"/>
  <c r="AZ46" i="9"/>
  <c r="AR46" i="9"/>
  <c r="AJ46" i="9"/>
  <c r="AB46" i="9"/>
  <c r="T46" i="9"/>
  <c r="L46" i="9"/>
  <c r="BB45" i="9"/>
  <c r="AT45" i="9"/>
  <c r="AL45" i="9"/>
  <c r="AD45" i="9"/>
  <c r="V45" i="9"/>
  <c r="N45" i="9"/>
  <c r="BD44" i="9"/>
  <c r="AV44" i="9"/>
  <c r="AN44" i="9"/>
  <c r="AF44" i="9"/>
  <c r="X44" i="9"/>
  <c r="P44" i="9"/>
  <c r="BF43" i="9"/>
  <c r="AX43" i="9"/>
  <c r="AP43" i="9"/>
  <c r="AH43" i="9"/>
  <c r="Z43" i="9"/>
  <c r="R43" i="9"/>
  <c r="BH47" i="8"/>
  <c r="AZ47" i="8"/>
  <c r="AR47" i="8"/>
  <c r="AJ47" i="8"/>
  <c r="AB47" i="8"/>
  <c r="T47" i="8"/>
  <c r="L47" i="8"/>
  <c r="BB46" i="8"/>
  <c r="AT46" i="8"/>
  <c r="AL46" i="8"/>
  <c r="AD46" i="8"/>
  <c r="V46" i="8"/>
  <c r="N46" i="8"/>
  <c r="BD45" i="8"/>
  <c r="AV45" i="8"/>
  <c r="AN45" i="8"/>
  <c r="BE47" i="9"/>
  <c r="AW47" i="9"/>
  <c r="AO47" i="9"/>
  <c r="AG47" i="9"/>
  <c r="Y47" i="9"/>
  <c r="Q47" i="9"/>
  <c r="BG46" i="9"/>
  <c r="AY46" i="9"/>
  <c r="AQ46" i="9"/>
  <c r="AI46" i="9"/>
  <c r="AA46" i="9"/>
  <c r="S46" i="9"/>
  <c r="BI45" i="9"/>
  <c r="BA45" i="9"/>
  <c r="AS45" i="9"/>
  <c r="AK45" i="9"/>
  <c r="AC45" i="9"/>
  <c r="U45" i="9"/>
  <c r="M45" i="9"/>
  <c r="BC44" i="9"/>
  <c r="AU44" i="9"/>
  <c r="AM44" i="9"/>
  <c r="AE44" i="9"/>
  <c r="W44" i="9"/>
  <c r="O44" i="9"/>
  <c r="BE43" i="9"/>
  <c r="AW43" i="9"/>
  <c r="AO43" i="9"/>
  <c r="AG43" i="9"/>
  <c r="Y43" i="9"/>
  <c r="Q43" i="9"/>
  <c r="BG47" i="8"/>
  <c r="AY47" i="8"/>
  <c r="AQ47" i="8"/>
  <c r="AI47" i="8"/>
  <c r="AA47" i="8"/>
  <c r="S47" i="8"/>
  <c r="BI46" i="8"/>
  <c r="BA46" i="8"/>
  <c r="AS46" i="8"/>
  <c r="AK46" i="8"/>
  <c r="AC46" i="8"/>
  <c r="U46" i="8"/>
  <c r="M46" i="8"/>
  <c r="BC45" i="8"/>
  <c r="AU45" i="8"/>
  <c r="AM45" i="8"/>
  <c r="AE45" i="8"/>
  <c r="W45" i="8"/>
  <c r="O45" i="8"/>
  <c r="BE44" i="8"/>
  <c r="AW44" i="8"/>
  <c r="AO44" i="8"/>
  <c r="AG44" i="8"/>
  <c r="BD47" i="9"/>
  <c r="AV47" i="9"/>
  <c r="AN47" i="9"/>
  <c r="AF47" i="9"/>
  <c r="X47" i="9"/>
  <c r="P47" i="9"/>
  <c r="BF46" i="9"/>
  <c r="AX46" i="9"/>
  <c r="AP46" i="9"/>
  <c r="AH46" i="9"/>
  <c r="Z46" i="9"/>
  <c r="R46" i="9"/>
  <c r="BH45" i="9"/>
  <c r="AZ45" i="9"/>
  <c r="AR45" i="9"/>
  <c r="AJ45" i="9"/>
  <c r="AB45" i="9"/>
  <c r="T45" i="9"/>
  <c r="L45" i="9"/>
  <c r="BB44" i="9"/>
  <c r="AT44" i="9"/>
  <c r="AL44" i="9"/>
  <c r="AD44" i="9"/>
  <c r="V44" i="9"/>
  <c r="N44" i="9"/>
  <c r="BD43" i="9"/>
  <c r="AV43" i="9"/>
  <c r="AN43" i="9"/>
  <c r="AF43" i="9"/>
  <c r="X43" i="9"/>
  <c r="P43" i="9"/>
  <c r="BF47" i="8"/>
  <c r="AX47" i="8"/>
  <c r="AP47" i="8"/>
  <c r="AH47" i="8"/>
  <c r="Z47" i="8"/>
  <c r="R47" i="8"/>
  <c r="BH46" i="8"/>
  <c r="AZ46" i="8"/>
  <c r="AR46" i="8"/>
  <c r="AJ46" i="8"/>
  <c r="AB46" i="8"/>
  <c r="T46" i="8"/>
  <c r="L46" i="8"/>
  <c r="BB45" i="8"/>
  <c r="AT45" i="8"/>
  <c r="AL45" i="8"/>
  <c r="AD45" i="8"/>
  <c r="V45" i="8"/>
  <c r="N45" i="8"/>
  <c r="BD44" i="8"/>
  <c r="AV44" i="8"/>
  <c r="AN44" i="8"/>
  <c r="AF44" i="8"/>
  <c r="BC47" i="9"/>
  <c r="AU47" i="9"/>
  <c r="AM47" i="9"/>
  <c r="AE47" i="9"/>
  <c r="W47" i="9"/>
  <c r="O47" i="9"/>
  <c r="BE46" i="9"/>
  <c r="AW46" i="9"/>
  <c r="AO46" i="9"/>
  <c r="AG46" i="9"/>
  <c r="Y46" i="9"/>
  <c r="Q46" i="9"/>
  <c r="BG45" i="9"/>
  <c r="AY45" i="9"/>
  <c r="AQ45" i="9"/>
  <c r="AI45" i="9"/>
  <c r="AA45" i="9"/>
  <c r="S45" i="9"/>
  <c r="BI44" i="9"/>
  <c r="BA44" i="9"/>
  <c r="AS44" i="9"/>
  <c r="AK44" i="9"/>
  <c r="AC44" i="9"/>
  <c r="U44" i="9"/>
  <c r="M44" i="9"/>
  <c r="BC43" i="9"/>
  <c r="AU43" i="9"/>
  <c r="AM43" i="9"/>
  <c r="AE43" i="9"/>
  <c r="W43" i="9"/>
  <c r="O43" i="9"/>
  <c r="BE47" i="8"/>
  <c r="AW47" i="8"/>
  <c r="AO47" i="8"/>
  <c r="AG47" i="8"/>
  <c r="Y47" i="8"/>
  <c r="Q47" i="8"/>
  <c r="BG46" i="8"/>
  <c r="AY46" i="8"/>
  <c r="AQ46" i="8"/>
  <c r="AI46" i="8"/>
  <c r="AA46" i="8"/>
  <c r="S46" i="8"/>
  <c r="BI45" i="8"/>
  <c r="BA45" i="8"/>
  <c r="AS45" i="8"/>
  <c r="AK45" i="8"/>
  <c r="AC45" i="8"/>
  <c r="U45" i="8"/>
  <c r="M45" i="8"/>
  <c r="BC44" i="8"/>
  <c r="AU44" i="8"/>
  <c r="AM44" i="8"/>
  <c r="BB47" i="9"/>
  <c r="AT47" i="9"/>
  <c r="AL47" i="9"/>
  <c r="AD47" i="9"/>
  <c r="V47" i="9"/>
  <c r="N47" i="9"/>
  <c r="BD46" i="9"/>
  <c r="AV46" i="9"/>
  <c r="AN46" i="9"/>
  <c r="AF46" i="9"/>
  <c r="X46" i="9"/>
  <c r="P46" i="9"/>
  <c r="BF45" i="9"/>
  <c r="AX45" i="9"/>
  <c r="AP45" i="9"/>
  <c r="AH45" i="9"/>
  <c r="Z45" i="9"/>
  <c r="R45" i="9"/>
  <c r="BH44" i="9"/>
  <c r="AZ44" i="9"/>
  <c r="AR44" i="9"/>
  <c r="AJ44" i="9"/>
  <c r="AB44" i="9"/>
  <c r="T44" i="9"/>
  <c r="L44" i="9"/>
  <c r="BB43" i="9"/>
  <c r="AT43" i="9"/>
  <c r="AL43" i="9"/>
  <c r="AD43" i="9"/>
  <c r="V43" i="9"/>
  <c r="N43" i="9"/>
  <c r="BD47" i="8"/>
  <c r="AV47" i="8"/>
  <c r="AN47" i="8"/>
  <c r="AF47" i="8"/>
  <c r="X47" i="8"/>
  <c r="P47" i="8"/>
  <c r="BF46" i="8"/>
  <c r="AX46" i="8"/>
  <c r="AP46" i="8"/>
  <c r="AH46" i="8"/>
  <c r="Z46" i="8"/>
  <c r="R46" i="8"/>
  <c r="BH45" i="8"/>
  <c r="AZ45" i="8"/>
  <c r="AR45" i="8"/>
  <c r="AJ45" i="8"/>
  <c r="AB45" i="8"/>
  <c r="T45" i="8"/>
  <c r="L45" i="8"/>
  <c r="BB44" i="8"/>
  <c r="AT44" i="8"/>
  <c r="AL44" i="8"/>
  <c r="R29" i="8"/>
  <c r="Z29" i="8"/>
  <c r="AH29" i="8"/>
  <c r="AP29" i="8"/>
  <c r="AX29" i="8"/>
  <c r="BF29" i="8"/>
  <c r="P30" i="8"/>
  <c r="X30" i="8"/>
  <c r="AF30" i="8"/>
  <c r="AN30" i="8"/>
  <c r="AV30" i="8"/>
  <c r="BD30" i="8"/>
  <c r="N31" i="8"/>
  <c r="V31" i="8"/>
  <c r="AD31" i="8"/>
  <c r="AL31" i="8"/>
  <c r="AT31" i="8"/>
  <c r="BB31" i="8"/>
  <c r="L32" i="8"/>
  <c r="T32" i="8"/>
  <c r="AB32" i="8"/>
  <c r="AJ32" i="8"/>
  <c r="AR32" i="8"/>
  <c r="AZ32" i="8"/>
  <c r="BH32" i="8"/>
  <c r="R33" i="8"/>
  <c r="Z33" i="8"/>
  <c r="AH33" i="8"/>
  <c r="AP33" i="8"/>
  <c r="AX33" i="8"/>
  <c r="P43" i="8"/>
  <c r="X43" i="8"/>
  <c r="AF43" i="8"/>
  <c r="AN43" i="8"/>
  <c r="AV43" i="8"/>
  <c r="BD43" i="8"/>
  <c r="N44" i="8"/>
  <c r="V44" i="8"/>
  <c r="AD44" i="8"/>
  <c r="AR44" i="8"/>
  <c r="X45" i="8"/>
  <c r="BC33" i="9"/>
  <c r="AU33" i="9"/>
  <c r="AM33" i="9"/>
  <c r="AE33" i="9"/>
  <c r="W33" i="9"/>
  <c r="O33" i="9"/>
  <c r="BE32" i="9"/>
  <c r="AW32" i="9"/>
  <c r="AO32" i="9"/>
  <c r="AG32" i="9"/>
  <c r="Y32" i="9"/>
  <c r="Q32" i="9"/>
  <c r="BG31" i="9"/>
  <c r="AY31" i="9"/>
  <c r="AQ31" i="9"/>
  <c r="AI31" i="9"/>
  <c r="AA31" i="9"/>
  <c r="S31" i="9"/>
  <c r="BI30" i="9"/>
  <c r="BA30" i="9"/>
  <c r="AS30" i="9"/>
  <c r="AK30" i="9"/>
  <c r="AC30" i="9"/>
  <c r="U30" i="9"/>
  <c r="M30" i="9"/>
  <c r="BC29" i="9"/>
  <c r="AU29" i="9"/>
  <c r="AM29" i="9"/>
  <c r="AE29" i="9"/>
  <c r="W29" i="9"/>
  <c r="O29" i="9"/>
  <c r="BB33" i="9"/>
  <c r="AT33" i="9"/>
  <c r="AL33" i="9"/>
  <c r="AD33" i="9"/>
  <c r="V33" i="9"/>
  <c r="N33" i="9"/>
  <c r="BD32" i="9"/>
  <c r="AV32" i="9"/>
  <c r="AN32" i="9"/>
  <c r="AF32" i="9"/>
  <c r="X32" i="9"/>
  <c r="P32" i="9"/>
  <c r="BF31" i="9"/>
  <c r="AX31" i="9"/>
  <c r="AP31" i="9"/>
  <c r="AH31" i="9"/>
  <c r="Z31" i="9"/>
  <c r="R31" i="9"/>
  <c r="BH30" i="9"/>
  <c r="AZ30" i="9"/>
  <c r="AR30" i="9"/>
  <c r="AJ30" i="9"/>
  <c r="AB30" i="9"/>
  <c r="T30" i="9"/>
  <c r="L30" i="9"/>
  <c r="BB29" i="9"/>
  <c r="AT29" i="9"/>
  <c r="AL29" i="9"/>
  <c r="AD29" i="9"/>
  <c r="V29" i="9"/>
  <c r="N29" i="9"/>
  <c r="BI33" i="9"/>
  <c r="BA33" i="9"/>
  <c r="AS33" i="9"/>
  <c r="AK33" i="9"/>
  <c r="AC33" i="9"/>
  <c r="U33" i="9"/>
  <c r="M33" i="9"/>
  <c r="BC32" i="9"/>
  <c r="AU32" i="9"/>
  <c r="AM32" i="9"/>
  <c r="AE32" i="9"/>
  <c r="W32" i="9"/>
  <c r="O32" i="9"/>
  <c r="BE31" i="9"/>
  <c r="AW31" i="9"/>
  <c r="AO31" i="9"/>
  <c r="AG31" i="9"/>
  <c r="Y31" i="9"/>
  <c r="Q31" i="9"/>
  <c r="BG30" i="9"/>
  <c r="AY30" i="9"/>
  <c r="AQ30" i="9"/>
  <c r="AI30" i="9"/>
  <c r="AA30" i="9"/>
  <c r="S30" i="9"/>
  <c r="BI29" i="9"/>
  <c r="BA29" i="9"/>
  <c r="AS29" i="9"/>
  <c r="AK29" i="9"/>
  <c r="AC29" i="9"/>
  <c r="U29" i="9"/>
  <c r="M29" i="9"/>
  <c r="BH33" i="9"/>
  <c r="AZ33" i="9"/>
  <c r="AR33" i="9"/>
  <c r="AJ33" i="9"/>
  <c r="AB33" i="9"/>
  <c r="T33" i="9"/>
  <c r="L33" i="9"/>
  <c r="BB32" i="9"/>
  <c r="AT32" i="9"/>
  <c r="AL32" i="9"/>
  <c r="AD32" i="9"/>
  <c r="V32" i="9"/>
  <c r="N32" i="9"/>
  <c r="BD31" i="9"/>
  <c r="AV31" i="9"/>
  <c r="AN31" i="9"/>
  <c r="AF31" i="9"/>
  <c r="X31" i="9"/>
  <c r="P31" i="9"/>
  <c r="BF30" i="9"/>
  <c r="AX30" i="9"/>
  <c r="AP30" i="9"/>
  <c r="AH30" i="9"/>
  <c r="Z30" i="9"/>
  <c r="R30" i="9"/>
  <c r="BH29" i="9"/>
  <c r="AZ29" i="9"/>
  <c r="AR29" i="9"/>
  <c r="AJ29" i="9"/>
  <c r="AB29" i="9"/>
  <c r="T29" i="9"/>
  <c r="L29" i="9"/>
  <c r="BG33" i="9"/>
  <c r="AY33" i="9"/>
  <c r="AQ33" i="9"/>
  <c r="AI33" i="9"/>
  <c r="AA33" i="9"/>
  <c r="S33" i="9"/>
  <c r="BI32" i="9"/>
  <c r="BA32" i="9"/>
  <c r="AS32" i="9"/>
  <c r="AK32" i="9"/>
  <c r="AC32" i="9"/>
  <c r="U32" i="9"/>
  <c r="M32" i="9"/>
  <c r="BC31" i="9"/>
  <c r="AU31" i="9"/>
  <c r="AM31" i="9"/>
  <c r="AE31" i="9"/>
  <c r="W31" i="9"/>
  <c r="O31" i="9"/>
  <c r="BE30" i="9"/>
  <c r="AW30" i="9"/>
  <c r="AO30" i="9"/>
  <c r="AG30" i="9"/>
  <c r="Y30" i="9"/>
  <c r="Q30" i="9"/>
  <c r="BG29" i="9"/>
  <c r="AY29" i="9"/>
  <c r="AQ29" i="9"/>
  <c r="AI29" i="9"/>
  <c r="AA29" i="9"/>
  <c r="S29" i="9"/>
  <c r="BF33" i="9"/>
  <c r="AX33" i="9"/>
  <c r="AP33" i="9"/>
  <c r="AH33" i="9"/>
  <c r="Z33" i="9"/>
  <c r="R33" i="9"/>
  <c r="BH32" i="9"/>
  <c r="AZ32" i="9"/>
  <c r="AR32" i="9"/>
  <c r="AJ32" i="9"/>
  <c r="AB32" i="9"/>
  <c r="T32" i="9"/>
  <c r="L32" i="9"/>
  <c r="BB31" i="9"/>
  <c r="AT31" i="9"/>
  <c r="AL31" i="9"/>
  <c r="AD31" i="9"/>
  <c r="V31" i="9"/>
  <c r="N31" i="9"/>
  <c r="BD30" i="9"/>
  <c r="AV30" i="9"/>
  <c r="AN30" i="9"/>
  <c r="AF30" i="9"/>
  <c r="X30" i="9"/>
  <c r="P30" i="9"/>
  <c r="BF29" i="9"/>
  <c r="AX29" i="9"/>
  <c r="AP29" i="9"/>
  <c r="AH29" i="9"/>
  <c r="Z29" i="9"/>
  <c r="R29" i="9"/>
  <c r="BE33" i="9"/>
  <c r="AW33" i="9"/>
  <c r="AO33" i="9"/>
  <c r="AG33" i="9"/>
  <c r="Y33" i="9"/>
  <c r="Q33" i="9"/>
  <c r="BG32" i="9"/>
  <c r="AY32" i="9"/>
  <c r="AQ32" i="9"/>
  <c r="AI32" i="9"/>
  <c r="AA32" i="9"/>
  <c r="S32" i="9"/>
  <c r="BI31" i="9"/>
  <c r="BA31" i="9"/>
  <c r="AS31" i="9"/>
  <c r="AK31" i="9"/>
  <c r="AC31" i="9"/>
  <c r="U31" i="9"/>
  <c r="M31" i="9"/>
  <c r="BC30" i="9"/>
  <c r="AU30" i="9"/>
  <c r="AM30" i="9"/>
  <c r="AE30" i="9"/>
  <c r="W30" i="9"/>
  <c r="O30" i="9"/>
  <c r="BE29" i="9"/>
  <c r="AW29" i="9"/>
  <c r="AO29" i="9"/>
  <c r="AG29" i="9"/>
  <c r="Y29" i="9"/>
  <c r="Q29" i="9"/>
  <c r="BD33" i="9"/>
  <c r="AV33" i="9"/>
  <c r="AN33" i="9"/>
  <c r="AF33" i="9"/>
  <c r="X33" i="9"/>
  <c r="P33" i="9"/>
  <c r="BF32" i="9"/>
  <c r="AX32" i="9"/>
  <c r="AP32" i="9"/>
  <c r="AH32" i="9"/>
  <c r="Z32" i="9"/>
  <c r="R32" i="9"/>
  <c r="BH31" i="9"/>
  <c r="AZ31" i="9"/>
  <c r="AR31" i="9"/>
  <c r="AJ31" i="9"/>
  <c r="AB31" i="9"/>
  <c r="T31" i="9"/>
  <c r="L31" i="9"/>
  <c r="BB30" i="9"/>
  <c r="AT30" i="9"/>
  <c r="AL30" i="9"/>
  <c r="AD30" i="9"/>
  <c r="V30" i="9"/>
  <c r="N30" i="9"/>
  <c r="BD29" i="9"/>
  <c r="AV29" i="9"/>
  <c r="AN29" i="9"/>
  <c r="AF29" i="9"/>
  <c r="X29" i="9"/>
  <c r="P29" i="9"/>
  <c r="AA29" i="8"/>
  <c r="AI29" i="8"/>
  <c r="AQ29" i="8"/>
  <c r="AY29" i="8"/>
  <c r="BG29" i="8"/>
  <c r="Q30" i="8"/>
  <c r="Y30" i="8"/>
  <c r="AG30" i="8"/>
  <c r="AO30" i="8"/>
  <c r="AW30" i="8"/>
  <c r="BE30" i="8"/>
  <c r="O31" i="8"/>
  <c r="W31" i="8"/>
  <c r="AE31" i="8"/>
  <c r="AM31" i="8"/>
  <c r="AU31" i="8"/>
  <c r="BC31" i="8"/>
  <c r="M32" i="8"/>
  <c r="U32" i="8"/>
  <c r="AC32" i="8"/>
  <c r="AK32" i="8"/>
  <c r="AS32" i="8"/>
  <c r="BA32" i="8"/>
  <c r="BI32" i="8"/>
  <c r="S33" i="8"/>
  <c r="AA33" i="8"/>
  <c r="AI33" i="8"/>
  <c r="AQ33" i="8"/>
  <c r="AY33" i="8"/>
  <c r="BG33" i="8"/>
  <c r="Q43" i="8"/>
  <c r="Y43" i="8"/>
  <c r="AG43" i="8"/>
  <c r="AO43" i="8"/>
  <c r="AW43" i="8"/>
  <c r="BE43" i="8"/>
  <c r="O44" i="8"/>
  <c r="W44" i="8"/>
  <c r="AE44" i="8"/>
  <c r="AS44" i="8"/>
  <c r="Y45" i="8"/>
  <c r="J6" i="8" a="1"/>
  <c r="J6" i="8" s="1"/>
  <c r="J14" i="8" s="1"/>
  <c r="J4" i="8" a="1"/>
  <c r="J4" i="8" s="1"/>
  <c r="J12" i="8" s="1"/>
  <c r="E27" i="8"/>
  <c r="E26" i="8"/>
  <c r="E25" i="8"/>
  <c r="F16" i="8"/>
  <c r="E24" i="8"/>
  <c r="F21" i="9"/>
  <c r="F3" i="9"/>
  <c r="F15" i="9"/>
  <c r="E26" i="9"/>
  <c r="F9" i="9"/>
  <c r="J4" i="9" a="1"/>
  <c r="J4" i="9" s="1"/>
  <c r="J12" i="9" s="1"/>
  <c r="E27" i="9"/>
  <c r="F4" i="9"/>
  <c r="F25" i="9"/>
  <c r="F20" i="8"/>
  <c r="F9" i="8"/>
  <c r="F17" i="8"/>
  <c r="F24" i="8"/>
  <c r="F8" i="8"/>
  <c r="F18" i="8"/>
  <c r="F15" i="8"/>
  <c r="F5" i="8"/>
  <c r="F22" i="8"/>
  <c r="F7" i="8"/>
  <c r="F27" i="8"/>
  <c r="F25" i="8"/>
  <c r="F21" i="8"/>
  <c r="F10" i="8"/>
  <c r="BK35" i="9"/>
  <c r="BK34" i="9"/>
  <c r="BK49" i="9"/>
  <c r="BK48" i="9"/>
  <c r="BK36" i="9"/>
  <c r="BK37" i="9"/>
  <c r="BJ50" i="9"/>
  <c r="BJ34" i="9"/>
  <c r="BK51" i="9"/>
  <c r="BK50" i="9"/>
  <c r="F23" i="9"/>
  <c r="F26" i="9"/>
  <c r="BJ36" i="9"/>
  <c r="BJ49" i="9"/>
  <c r="F5" i="9"/>
  <c r="F18" i="9"/>
  <c r="F20" i="9"/>
  <c r="F27" i="9"/>
  <c r="F6" i="9"/>
  <c r="F8" i="9"/>
  <c r="F10" i="9"/>
  <c r="F16" i="9"/>
  <c r="E24" i="9"/>
  <c r="BJ35" i="9"/>
  <c r="BJ51" i="9"/>
  <c r="F2" i="9"/>
  <c r="F7" i="9"/>
  <c r="F22" i="9"/>
  <c r="F24" i="9"/>
  <c r="BJ48" i="9"/>
  <c r="F19" i="9"/>
  <c r="BJ37" i="9"/>
  <c r="F11" i="9"/>
  <c r="F17" i="9"/>
  <c r="BK35" i="8"/>
  <c r="BJ48" i="8"/>
  <c r="BK51" i="8"/>
  <c r="BJ34" i="8"/>
  <c r="BJ37" i="8"/>
  <c r="BK49" i="8"/>
  <c r="BJ36" i="8"/>
  <c r="BJ35" i="8"/>
  <c r="BJ50" i="8"/>
  <c r="BJ49" i="8"/>
  <c r="BJ51" i="8"/>
  <c r="BK48" i="8"/>
  <c r="BK36" i="8"/>
  <c r="F4" i="8"/>
  <c r="F26" i="8"/>
  <c r="F23" i="8"/>
  <c r="BK34" i="8"/>
  <c r="F3" i="8"/>
  <c r="BK50" i="8"/>
  <c r="BK37" i="8"/>
  <c r="F11" i="8"/>
  <c r="F19" i="8"/>
  <c r="F2" i="8"/>
  <c r="F6" i="8"/>
  <c r="T11" i="3"/>
  <c r="T10" i="3"/>
  <c r="T9" i="3"/>
  <c r="T8" i="3"/>
  <c r="T7" i="3"/>
  <c r="T6" i="3"/>
  <c r="T5" i="3"/>
  <c r="T4" i="3"/>
  <c r="T3" i="3"/>
  <c r="S11" i="3"/>
  <c r="S10" i="3"/>
  <c r="S9" i="3"/>
  <c r="S8" i="3"/>
  <c r="S7" i="3"/>
  <c r="S6" i="3"/>
  <c r="S5" i="3"/>
  <c r="S4" i="3"/>
  <c r="S3" i="3"/>
  <c r="R11" i="3"/>
  <c r="R10" i="3"/>
  <c r="R9" i="3"/>
  <c r="R8" i="3"/>
  <c r="R7" i="3"/>
  <c r="R6" i="3"/>
  <c r="R5" i="3"/>
  <c r="R4" i="3"/>
  <c r="R3" i="3"/>
  <c r="U3" i="3"/>
  <c r="V3" i="3"/>
  <c r="W3" i="3"/>
  <c r="X3" i="3"/>
  <c r="Y3" i="3"/>
  <c r="Z3" i="3"/>
  <c r="U4" i="3"/>
  <c r="V4" i="3"/>
  <c r="W4" i="3"/>
  <c r="X4" i="3"/>
  <c r="Y4" i="3"/>
  <c r="Z4" i="3"/>
  <c r="U5" i="3"/>
  <c r="V5" i="3"/>
  <c r="W5" i="3"/>
  <c r="X5" i="3"/>
  <c r="Y5" i="3"/>
  <c r="Z5" i="3"/>
  <c r="U6" i="3"/>
  <c r="V6" i="3"/>
  <c r="W6" i="3"/>
  <c r="X6" i="3"/>
  <c r="Y6" i="3"/>
  <c r="Z6" i="3"/>
  <c r="U7" i="3"/>
  <c r="V7" i="3"/>
  <c r="W7" i="3"/>
  <c r="X7" i="3"/>
  <c r="Y7" i="3"/>
  <c r="Z7" i="3"/>
  <c r="U8" i="3"/>
  <c r="V8" i="3"/>
  <c r="W8" i="3"/>
  <c r="X8" i="3"/>
  <c r="Y8" i="3"/>
  <c r="Z8" i="3"/>
  <c r="U9" i="3"/>
  <c r="V9" i="3"/>
  <c r="W9" i="3"/>
  <c r="X9" i="3"/>
  <c r="Y9" i="3"/>
  <c r="Z9" i="3"/>
  <c r="U10" i="3"/>
  <c r="V10" i="3"/>
  <c r="W10" i="3"/>
  <c r="X10" i="3"/>
  <c r="Y10" i="3"/>
  <c r="Z10" i="3"/>
  <c r="U11" i="3"/>
  <c r="V11" i="3"/>
  <c r="W11" i="3"/>
  <c r="X11" i="3"/>
  <c r="Y11" i="3"/>
  <c r="Z11" i="3"/>
  <c r="C8" i="5"/>
  <c r="E8" i="5"/>
  <c r="F8" i="5"/>
  <c r="G8" i="5"/>
  <c r="H8" i="5"/>
  <c r="B8" i="5"/>
  <c r="J22" i="8" l="1"/>
  <c r="L22" i="8" s="1"/>
  <c r="BJ30" i="8"/>
  <c r="BK30" i="9"/>
  <c r="BJ29" i="8"/>
  <c r="BK33" i="8"/>
  <c r="BJ44" i="8"/>
  <c r="BJ45" i="8"/>
  <c r="BK46" i="8"/>
  <c r="BK47" i="8"/>
  <c r="BK30" i="8"/>
  <c r="BJ43" i="9"/>
  <c r="BJ47" i="9"/>
  <c r="BK45" i="9"/>
  <c r="BJ46" i="9"/>
  <c r="BK46" i="9"/>
  <c r="BJ44" i="9"/>
  <c r="BK29" i="8"/>
  <c r="BJ46" i="8"/>
  <c r="BK44" i="8"/>
  <c r="BK44" i="9"/>
  <c r="BJ31" i="8"/>
  <c r="BK29" i="9"/>
  <c r="BJ45" i="9"/>
  <c r="BJ47" i="8"/>
  <c r="BK45" i="8"/>
  <c r="BK32" i="8"/>
  <c r="BK31" i="9"/>
  <c r="BJ32" i="9"/>
  <c r="BJ29" i="9"/>
  <c r="BJ33" i="9"/>
  <c r="BK43" i="8"/>
  <c r="BK43" i="9"/>
  <c r="BK47" i="9"/>
  <c r="BJ33" i="8"/>
  <c r="BK31" i="8"/>
  <c r="BK33" i="9"/>
  <c r="BJ43" i="8"/>
  <c r="BK32" i="9"/>
  <c r="BJ32" i="8"/>
  <c r="BJ30" i="9"/>
  <c r="BJ31" i="9"/>
  <c r="J20" i="8"/>
  <c r="L20" i="8" s="1"/>
  <c r="F14" i="8"/>
  <c r="J5" i="8" s="1" a="1"/>
  <c r="J5" i="8" s="1"/>
  <c r="F14" i="9"/>
  <c r="I13" i="9" s="1" a="1"/>
  <c r="I13" i="9" s="1"/>
  <c r="BL51" i="9"/>
  <c r="BL35" i="9"/>
  <c r="BL49" i="9"/>
  <c r="BL37" i="9"/>
  <c r="BL50" i="9"/>
  <c r="BL48" i="9"/>
  <c r="BL36" i="9"/>
  <c r="BL34" i="9"/>
  <c r="BL35" i="8"/>
  <c r="BL50" i="8"/>
  <c r="K4" i="9"/>
  <c r="K3" i="9"/>
  <c r="J3" i="9" a="1"/>
  <c r="J3" i="9" s="1"/>
  <c r="J11" i="9" s="1"/>
  <c r="I3" i="9" a="1"/>
  <c r="I3" i="9" s="1"/>
  <c r="I11" i="9" a="1"/>
  <c r="I11" i="9" s="1"/>
  <c r="K6" i="9"/>
  <c r="K7" i="9" s="1"/>
  <c r="K5" i="9"/>
  <c r="BL36" i="8"/>
  <c r="BL48" i="8"/>
  <c r="BL34" i="8"/>
  <c r="BL51" i="8"/>
  <c r="BL49" i="8"/>
  <c r="BL37" i="8"/>
  <c r="J3" i="8" a="1"/>
  <c r="J3" i="8" s="1"/>
  <c r="J11" i="8" s="1"/>
  <c r="K3" i="8"/>
  <c r="K4" i="8"/>
  <c r="K5" i="8"/>
  <c r="K6" i="8"/>
  <c r="K7" i="8" s="1"/>
  <c r="I11" i="8" a="1"/>
  <c r="I11" i="8" s="1"/>
  <c r="I3" i="8" a="1"/>
  <c r="I3" i="8" s="1"/>
  <c r="A74" i="2"/>
  <c r="A34" i="1"/>
  <c r="H9" i="5"/>
  <c r="G9" i="5"/>
  <c r="F9" i="5"/>
  <c r="E9" i="5"/>
  <c r="S48" i="3" s="1"/>
  <c r="D9" i="5"/>
  <c r="AV51" i="3"/>
  <c r="BF50" i="4"/>
  <c r="BG49" i="3"/>
  <c r="H7" i="5"/>
  <c r="G7" i="5"/>
  <c r="F7" i="5"/>
  <c r="E7" i="5"/>
  <c r="AW48" i="4" s="1"/>
  <c r="D7" i="5"/>
  <c r="D8" i="5" s="1"/>
  <c r="H4" i="5"/>
  <c r="G4" i="5"/>
  <c r="N36" i="4" s="1"/>
  <c r="F4" i="5"/>
  <c r="AW35" i="4" s="1"/>
  <c r="E4" i="5"/>
  <c r="AJ34" i="4" s="1"/>
  <c r="D4" i="5"/>
  <c r="H3" i="5"/>
  <c r="G3" i="5"/>
  <c r="F3" i="5"/>
  <c r="E3" i="5"/>
  <c r="D3" i="5"/>
  <c r="H2" i="5"/>
  <c r="AW37" i="4" s="1"/>
  <c r="G2" i="5"/>
  <c r="F2" i="5"/>
  <c r="E2" i="5"/>
  <c r="D2" i="5"/>
  <c r="BC29" i="4" s="1"/>
  <c r="AJ35" i="4"/>
  <c r="Y35" i="4"/>
  <c r="J22" i="4"/>
  <c r="L22" i="4" s="1"/>
  <c r="D22" i="4"/>
  <c r="E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1" i="4"/>
  <c r="E10" i="4"/>
  <c r="D10" i="4"/>
  <c r="E9" i="4"/>
  <c r="D9" i="4"/>
  <c r="E8" i="4"/>
  <c r="D8" i="4"/>
  <c r="E7" i="4"/>
  <c r="D7" i="4"/>
  <c r="E6" i="4"/>
  <c r="D6" i="4"/>
  <c r="E5" i="4"/>
  <c r="D5" i="4"/>
  <c r="E24" i="4"/>
  <c r="E4" i="4"/>
  <c r="D4" i="4"/>
  <c r="E2" i="4"/>
  <c r="E3" i="4"/>
  <c r="D3" i="4"/>
  <c r="D2" i="4"/>
  <c r="R50" i="3"/>
  <c r="Q50" i="3"/>
  <c r="AQ48" i="3"/>
  <c r="BF36" i="3"/>
  <c r="AY36" i="3"/>
  <c r="AX36" i="3"/>
  <c r="AF36" i="3"/>
  <c r="AE36" i="3"/>
  <c r="X36" i="3"/>
  <c r="BA35" i="3"/>
  <c r="AS35" i="3"/>
  <c r="Q35" i="3"/>
  <c r="W34" i="3"/>
  <c r="AM30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I14" i="3"/>
  <c r="D14" i="3"/>
  <c r="E14" i="3"/>
  <c r="I12" i="3"/>
  <c r="E11" i="3"/>
  <c r="E10" i="3"/>
  <c r="D10" i="3"/>
  <c r="E9" i="3"/>
  <c r="D9" i="3"/>
  <c r="E8" i="3"/>
  <c r="D8" i="3"/>
  <c r="N7" i="3"/>
  <c r="E7" i="3"/>
  <c r="D7" i="3"/>
  <c r="I6" i="3"/>
  <c r="E6" i="3"/>
  <c r="D6" i="3"/>
  <c r="E5" i="3"/>
  <c r="D5" i="3"/>
  <c r="I4" i="3"/>
  <c r="E24" i="3" s="1"/>
  <c r="E4" i="3"/>
  <c r="D4" i="3"/>
  <c r="E3" i="3"/>
  <c r="D3" i="3"/>
  <c r="D2" i="3"/>
  <c r="E2" i="3"/>
  <c r="A29" i="2"/>
  <c r="A27" i="2"/>
  <c r="I25" i="2"/>
  <c r="F25" i="2"/>
  <c r="A23" i="2"/>
  <c r="A21" i="2"/>
  <c r="I19" i="2"/>
  <c r="AO36" i="4"/>
  <c r="AG36" i="4"/>
  <c r="AL36" i="4"/>
  <c r="AO29" i="4"/>
  <c r="S36" i="4"/>
  <c r="AC36" i="4"/>
  <c r="AM36" i="4"/>
  <c r="BI35" i="4"/>
  <c r="T50" i="4"/>
  <c r="L50" i="4"/>
  <c r="AL33" i="4"/>
  <c r="U36" i="4"/>
  <c r="BL33" i="8" l="1"/>
  <c r="AD30" i="4"/>
  <c r="Q29" i="3"/>
  <c r="AD33" i="4"/>
  <c r="Y29" i="4"/>
  <c r="AN30" i="3"/>
  <c r="BF46" i="3"/>
  <c r="AA31" i="3"/>
  <c r="L32" i="3"/>
  <c r="M32" i="3"/>
  <c r="AP30" i="4"/>
  <c r="M32" i="4"/>
  <c r="AI33" i="3"/>
  <c r="AV32" i="4"/>
  <c r="P29" i="3"/>
  <c r="AK33" i="3"/>
  <c r="BL44" i="8"/>
  <c r="BL31" i="8"/>
  <c r="BL45" i="8"/>
  <c r="BL29" i="9"/>
  <c r="BL46" i="8"/>
  <c r="BL30" i="8"/>
  <c r="BL46" i="9"/>
  <c r="BL47" i="8"/>
  <c r="BL32" i="9"/>
  <c r="BL29" i="8"/>
  <c r="BL31" i="9"/>
  <c r="BL47" i="9"/>
  <c r="BL30" i="9"/>
  <c r="BL43" i="9"/>
  <c r="BL32" i="8"/>
  <c r="BL43" i="8"/>
  <c r="BL33" i="9"/>
  <c r="BL45" i="9"/>
  <c r="BL44" i="9"/>
  <c r="AL30" i="4"/>
  <c r="BA29" i="4"/>
  <c r="Z31" i="3"/>
  <c r="AI33" i="4"/>
  <c r="BF33" i="4"/>
  <c r="BA29" i="3"/>
  <c r="AW32" i="3"/>
  <c r="U32" i="4"/>
  <c r="P29" i="4"/>
  <c r="BB29" i="3"/>
  <c r="AX32" i="3"/>
  <c r="J13" i="8"/>
  <c r="J15" i="8" s="1"/>
  <c r="J21" i="8"/>
  <c r="L21" i="8" s="1"/>
  <c r="I13" i="8" a="1"/>
  <c r="I13" i="8" s="1"/>
  <c r="I5" i="8" a="1"/>
  <c r="I5" i="8" s="1"/>
  <c r="F11" i="4"/>
  <c r="J5" i="9" a="1"/>
  <c r="J5" i="9" s="1"/>
  <c r="J13" i="9" s="1"/>
  <c r="I5" i="9" a="1"/>
  <c r="I5" i="9" s="1"/>
  <c r="F7" i="4"/>
  <c r="F2" i="4"/>
  <c r="K4" i="4" s="1"/>
  <c r="J19" i="9"/>
  <c r="L19" i="9" s="1"/>
  <c r="J7" i="8"/>
  <c r="J19" i="8"/>
  <c r="AP50" i="3"/>
  <c r="AW50" i="3"/>
  <c r="BH49" i="4"/>
  <c r="AA45" i="3"/>
  <c r="BE50" i="4"/>
  <c r="AW49" i="4"/>
  <c r="AX50" i="3"/>
  <c r="J6" i="4" a="1"/>
  <c r="J6" i="4" s="1"/>
  <c r="J14" i="4" s="1"/>
  <c r="E25" i="4"/>
  <c r="J6" i="3" a="1"/>
  <c r="J6" i="3" s="1"/>
  <c r="J22" i="3" s="1"/>
  <c r="E27" i="4"/>
  <c r="F18" i="3"/>
  <c r="E26" i="4"/>
  <c r="E23" i="4"/>
  <c r="J4" i="3" a="1"/>
  <c r="J4" i="3" s="1"/>
  <c r="F17" i="3"/>
  <c r="F25" i="3"/>
  <c r="F9" i="4"/>
  <c r="J4" i="4" a="1"/>
  <c r="J4" i="4" s="1"/>
  <c r="E25" i="3"/>
  <c r="F7" i="3"/>
  <c r="F24" i="3"/>
  <c r="F20" i="3"/>
  <c r="F8" i="3"/>
  <c r="F2" i="3"/>
  <c r="K5" i="3" s="1"/>
  <c r="F26" i="3"/>
  <c r="F16" i="3"/>
  <c r="F9" i="3"/>
  <c r="F10" i="3"/>
  <c r="F15" i="3"/>
  <c r="F22" i="3"/>
  <c r="F21" i="3"/>
  <c r="E27" i="3"/>
  <c r="F6" i="3"/>
  <c r="F3" i="3"/>
  <c r="F19" i="3"/>
  <c r="E23" i="3"/>
  <c r="F5" i="3"/>
  <c r="F4" i="3"/>
  <c r="F23" i="3"/>
  <c r="E26" i="3"/>
  <c r="F27" i="3"/>
  <c r="F11" i="3"/>
  <c r="F18" i="4"/>
  <c r="F8" i="4"/>
  <c r="F4" i="4"/>
  <c r="F6" i="4"/>
  <c r="F26" i="4"/>
  <c r="F16" i="4"/>
  <c r="F20" i="4"/>
  <c r="F25" i="4"/>
  <c r="F3" i="4"/>
  <c r="F19" i="4"/>
  <c r="F15" i="4"/>
  <c r="F24" i="4"/>
  <c r="F17" i="4"/>
  <c r="F27" i="4"/>
  <c r="F10" i="4"/>
  <c r="F23" i="4"/>
  <c r="F21" i="4"/>
  <c r="F22" i="4"/>
  <c r="F5" i="4"/>
  <c r="V43" i="3"/>
  <c r="AS47" i="4"/>
  <c r="AM43" i="3"/>
  <c r="AX44" i="4"/>
  <c r="BI48" i="4"/>
  <c r="BB44" i="3"/>
  <c r="BH44" i="4"/>
  <c r="AI47" i="4"/>
  <c r="Z45" i="3"/>
  <c r="AO46" i="3"/>
  <c r="AN43" i="3"/>
  <c r="AN47" i="4"/>
  <c r="AS46" i="4"/>
  <c r="BF45" i="4"/>
  <c r="BI44" i="4"/>
  <c r="O44" i="4"/>
  <c r="AI43" i="4"/>
  <c r="BA47" i="3"/>
  <c r="AS47" i="3"/>
  <c r="AK47" i="3"/>
  <c r="AC47" i="3"/>
  <c r="U47" i="3"/>
  <c r="M47" i="3"/>
  <c r="BC46" i="3"/>
  <c r="AU46" i="3"/>
  <c r="AM46" i="3"/>
  <c r="AE46" i="3"/>
  <c r="W46" i="3"/>
  <c r="O46" i="3"/>
  <c r="BE45" i="3"/>
  <c r="AW45" i="3"/>
  <c r="AO45" i="3"/>
  <c r="AG45" i="3"/>
  <c r="Y45" i="3"/>
  <c r="Q45" i="3"/>
  <c r="BG44" i="3"/>
  <c r="AY44" i="3"/>
  <c r="AQ44" i="3"/>
  <c r="AI44" i="3"/>
  <c r="AA44" i="3"/>
  <c r="S44" i="3"/>
  <c r="BI43" i="3"/>
  <c r="BA43" i="3"/>
  <c r="AS43" i="3"/>
  <c r="AK43" i="3"/>
  <c r="AC43" i="3"/>
  <c r="U43" i="3"/>
  <c r="M43" i="3"/>
  <c r="S47" i="4"/>
  <c r="BA45" i="4"/>
  <c r="AP44" i="4"/>
  <c r="AH47" i="4"/>
  <c r="O46" i="4"/>
  <c r="BE44" i="4"/>
  <c r="AL43" i="4"/>
  <c r="Y47" i="4"/>
  <c r="BG45" i="4"/>
  <c r="AN44" i="4"/>
  <c r="AC43" i="4"/>
  <c r="U47" i="4"/>
  <c r="BC45" i="4"/>
  <c r="AR44" i="4"/>
  <c r="AG43" i="4"/>
  <c r="T47" i="4"/>
  <c r="BB45" i="4"/>
  <c r="AQ44" i="4"/>
  <c r="X43" i="4"/>
  <c r="Z44" i="4"/>
  <c r="AQ45" i="4"/>
  <c r="AM45" i="4"/>
  <c r="BE46" i="4"/>
  <c r="T44" i="4"/>
  <c r="S43" i="4"/>
  <c r="AQ46" i="3"/>
  <c r="AC45" i="3"/>
  <c r="AE44" i="3"/>
  <c r="AO43" i="3"/>
  <c r="BC43" i="4"/>
  <c r="AP46" i="4"/>
  <c r="BD43" i="4"/>
  <c r="AM47" i="4"/>
  <c r="AR46" i="4"/>
  <c r="BE45" i="4"/>
  <c r="BC44" i="4"/>
  <c r="N44" i="4"/>
  <c r="AH43" i="4"/>
  <c r="BI47" i="3"/>
  <c r="AZ47" i="3"/>
  <c r="AR47" i="3"/>
  <c r="AJ47" i="3"/>
  <c r="AB47" i="3"/>
  <c r="T47" i="3"/>
  <c r="L47" i="3"/>
  <c r="BB46" i="3"/>
  <c r="AT46" i="3"/>
  <c r="AL46" i="3"/>
  <c r="AD46" i="3"/>
  <c r="V46" i="3"/>
  <c r="N46" i="3"/>
  <c r="BD45" i="3"/>
  <c r="AV45" i="3"/>
  <c r="AN45" i="3"/>
  <c r="AF45" i="3"/>
  <c r="X45" i="3"/>
  <c r="P45" i="3"/>
  <c r="BF44" i="3"/>
  <c r="AX44" i="3"/>
  <c r="AP44" i="3"/>
  <c r="AH44" i="3"/>
  <c r="Z44" i="3"/>
  <c r="R44" i="3"/>
  <c r="BH43" i="3"/>
  <c r="AZ43" i="3"/>
  <c r="AR43" i="3"/>
  <c r="AJ43" i="3"/>
  <c r="AB43" i="3"/>
  <c r="T43" i="3"/>
  <c r="L43" i="3"/>
  <c r="BD46" i="4"/>
  <c r="AS45" i="4"/>
  <c r="AH44" i="4"/>
  <c r="Z47" i="4"/>
  <c r="BH45" i="4"/>
  <c r="AW44" i="4"/>
  <c r="AD43" i="4"/>
  <c r="Q47" i="4"/>
  <c r="AY45" i="4"/>
  <c r="AF44" i="4"/>
  <c r="U43" i="4"/>
  <c r="M47" i="4"/>
  <c r="AU45" i="4"/>
  <c r="AJ44" i="4"/>
  <c r="Y43" i="4"/>
  <c r="L47" i="4"/>
  <c r="AT45" i="4"/>
  <c r="AI44" i="4"/>
  <c r="P43" i="4"/>
  <c r="AK45" i="4"/>
  <c r="AZ45" i="4"/>
  <c r="AO44" i="4"/>
  <c r="BB46" i="4"/>
  <c r="M43" i="4"/>
  <c r="BF46" i="4"/>
  <c r="Q43" i="4"/>
  <c r="AL45" i="4"/>
  <c r="BH47" i="4"/>
  <c r="S44" i="4"/>
  <c r="AH45" i="4"/>
  <c r="AO47" i="3"/>
  <c r="Q47" i="3"/>
  <c r="AA46" i="3"/>
  <c r="AS45" i="3"/>
  <c r="M45" i="3"/>
  <c r="AM44" i="3"/>
  <c r="AW43" i="3"/>
  <c r="Q43" i="3"/>
  <c r="U45" i="4"/>
  <c r="BE47" i="4"/>
  <c r="BI43" i="4"/>
  <c r="AZ47" i="4"/>
  <c r="AG45" i="4"/>
  <c r="AL47" i="4"/>
  <c r="AQ46" i="4"/>
  <c r="AO45" i="4"/>
  <c r="AT44" i="4"/>
  <c r="M44" i="4"/>
  <c r="AA43" i="4"/>
  <c r="BH47" i="3"/>
  <c r="AY47" i="3"/>
  <c r="AQ47" i="3"/>
  <c r="AI47" i="3"/>
  <c r="AA47" i="3"/>
  <c r="S47" i="3"/>
  <c r="BI46" i="3"/>
  <c r="BA46" i="3"/>
  <c r="AS46" i="3"/>
  <c r="AK46" i="3"/>
  <c r="AC46" i="3"/>
  <c r="U46" i="3"/>
  <c r="M46" i="3"/>
  <c r="BC45" i="3"/>
  <c r="AU45" i="3"/>
  <c r="AM45" i="3"/>
  <c r="AE45" i="3"/>
  <c r="W45" i="3"/>
  <c r="O45" i="3"/>
  <c r="BE44" i="3"/>
  <c r="AW44" i="3"/>
  <c r="AO44" i="3"/>
  <c r="AG44" i="3"/>
  <c r="Y44" i="3"/>
  <c r="Q44" i="3"/>
  <c r="BG43" i="3"/>
  <c r="AY43" i="3"/>
  <c r="AQ43" i="3"/>
  <c r="AI43" i="3"/>
  <c r="AA43" i="3"/>
  <c r="S43" i="3"/>
  <c r="AV46" i="4"/>
  <c r="R47" i="4"/>
  <c r="V43" i="4"/>
  <c r="X44" i="4"/>
  <c r="AB44" i="4"/>
  <c r="AA44" i="4"/>
  <c r="AX46" i="4"/>
  <c r="AD45" i="4"/>
  <c r="AW47" i="3"/>
  <c r="Y47" i="3"/>
  <c r="AI46" i="3"/>
  <c r="BI45" i="3"/>
  <c r="AK45" i="3"/>
  <c r="AU44" i="3"/>
  <c r="O44" i="3"/>
  <c r="Y43" i="3"/>
  <c r="AY47" i="4"/>
  <c r="AU46" i="4"/>
  <c r="AA45" i="4"/>
  <c r="W45" i="4"/>
  <c r="V45" i="4"/>
  <c r="AF47" i="4"/>
  <c r="AJ46" i="4"/>
  <c r="AN45" i="4"/>
  <c r="AS44" i="4"/>
  <c r="BG43" i="4"/>
  <c r="Z43" i="4"/>
  <c r="BG47" i="3"/>
  <c r="AX47" i="3"/>
  <c r="AP47" i="3"/>
  <c r="AH47" i="3"/>
  <c r="Z47" i="3"/>
  <c r="R47" i="3"/>
  <c r="BH46" i="3"/>
  <c r="AZ46" i="3"/>
  <c r="AR46" i="3"/>
  <c r="AJ46" i="3"/>
  <c r="AB46" i="3"/>
  <c r="T46" i="3"/>
  <c r="L46" i="3"/>
  <c r="BB45" i="3"/>
  <c r="AT45" i="3"/>
  <c r="AL45" i="3"/>
  <c r="AD45" i="3"/>
  <c r="V45" i="3"/>
  <c r="N45" i="3"/>
  <c r="BD44" i="3"/>
  <c r="AV44" i="3"/>
  <c r="AN44" i="3"/>
  <c r="AF44" i="3"/>
  <c r="X44" i="3"/>
  <c r="P44" i="3"/>
  <c r="BF43" i="3"/>
  <c r="AX43" i="3"/>
  <c r="AP43" i="3"/>
  <c r="AH43" i="3"/>
  <c r="Z43" i="3"/>
  <c r="R43" i="3"/>
  <c r="BG47" i="4"/>
  <c r="AN46" i="4"/>
  <c r="AC45" i="4"/>
  <c r="R44" i="4"/>
  <c r="BC46" i="4"/>
  <c r="AR45" i="4"/>
  <c r="AG44" i="4"/>
  <c r="N43" i="4"/>
  <c r="AT46" i="4"/>
  <c r="AI45" i="4"/>
  <c r="P44" i="4"/>
  <c r="BI47" i="4"/>
  <c r="AE45" i="4"/>
  <c r="AW46" i="4"/>
  <c r="BG46" i="3"/>
  <c r="BA45" i="3"/>
  <c r="BC44" i="3"/>
  <c r="W44" i="3"/>
  <c r="AG43" i="3"/>
  <c r="AF46" i="4"/>
  <c r="AJ45" i="4"/>
  <c r="AL46" i="4"/>
  <c r="BA47" i="4"/>
  <c r="AO46" i="4"/>
  <c r="P47" i="4"/>
  <c r="AL44" i="4"/>
  <c r="V47" i="4"/>
  <c r="U46" i="4"/>
  <c r="AM44" i="4"/>
  <c r="AU43" i="4"/>
  <c r="BF47" i="3"/>
  <c r="AG47" i="3"/>
  <c r="AY46" i="3"/>
  <c r="S46" i="3"/>
  <c r="U45" i="3"/>
  <c r="BE43" i="3"/>
  <c r="Y44" i="4"/>
  <c r="L44" i="4"/>
  <c r="T46" i="4"/>
  <c r="BI46" i="4"/>
  <c r="AR43" i="4"/>
  <c r="AV47" i="3"/>
  <c r="AD47" i="3"/>
  <c r="BE46" i="3"/>
  <c r="AH46" i="3"/>
  <c r="P46" i="3"/>
  <c r="AQ45" i="3"/>
  <c r="T45" i="3"/>
  <c r="AZ44" i="3"/>
  <c r="AC44" i="3"/>
  <c r="BD43" i="3"/>
  <c r="AL43" i="3"/>
  <c r="O43" i="3"/>
  <c r="AA47" i="4"/>
  <c r="AX47" i="4"/>
  <c r="Q44" i="4"/>
  <c r="N46" i="4"/>
  <c r="AK47" i="4"/>
  <c r="BE43" i="4"/>
  <c r="Q46" i="4"/>
  <c r="BA46" i="4"/>
  <c r="AQ43" i="4"/>
  <c r="AU47" i="3"/>
  <c r="X47" i="3"/>
  <c r="BD46" i="3"/>
  <c r="AG46" i="3"/>
  <c r="BH45" i="3"/>
  <c r="AP45" i="3"/>
  <c r="S45" i="3"/>
  <c r="AT44" i="3"/>
  <c r="AB44" i="3"/>
  <c r="BC43" i="3"/>
  <c r="AF43" i="3"/>
  <c r="N43" i="3"/>
  <c r="X46" i="4"/>
  <c r="AP47" i="4"/>
  <c r="BB43" i="4"/>
  <c r="S45" i="4"/>
  <c r="AC47" i="4"/>
  <c r="AW43" i="4"/>
  <c r="N45" i="4"/>
  <c r="M46" i="4"/>
  <c r="AP43" i="4"/>
  <c r="AT47" i="3"/>
  <c r="W47" i="3"/>
  <c r="AX46" i="3"/>
  <c r="AF46" i="3"/>
  <c r="BG45" i="3"/>
  <c r="AJ45" i="3"/>
  <c r="R45" i="3"/>
  <c r="AS44" i="3"/>
  <c r="V44" i="3"/>
  <c r="BB43" i="3"/>
  <c r="AE43" i="3"/>
  <c r="P46" i="4"/>
  <c r="AM46" i="4"/>
  <c r="AT43" i="4"/>
  <c r="BD44" i="4"/>
  <c r="AH46" i="4"/>
  <c r="AO43" i="4"/>
  <c r="BG44" i="4"/>
  <c r="L46" i="4"/>
  <c r="R43" i="4"/>
  <c r="AN47" i="3"/>
  <c r="V47" i="3"/>
  <c r="AW46" i="3"/>
  <c r="Z46" i="3"/>
  <c r="AI45" i="3"/>
  <c r="L45" i="3"/>
  <c r="AR44" i="3"/>
  <c r="U44" i="3"/>
  <c r="AV43" i="3"/>
  <c r="AD43" i="3"/>
  <c r="BI45" i="4"/>
  <c r="AE46" i="4"/>
  <c r="AW47" i="4"/>
  <c r="AV44" i="4"/>
  <c r="Z46" i="4"/>
  <c r="AR47" i="4"/>
  <c r="AY44" i="4"/>
  <c r="BA43" i="4"/>
  <c r="AP46" i="3"/>
  <c r="AT43" i="3"/>
  <c r="AS43" i="4"/>
  <c r="P47" i="3"/>
  <c r="X43" i="3"/>
  <c r="AL47" i="3"/>
  <c r="AK44" i="3"/>
  <c r="AG47" i="4"/>
  <c r="O43" i="4"/>
  <c r="T44" i="3"/>
  <c r="W46" i="4"/>
  <c r="AJ47" i="4"/>
  <c r="L43" i="4"/>
  <c r="O47" i="3"/>
  <c r="AB45" i="3"/>
  <c r="W43" i="3"/>
  <c r="BF44" i="4"/>
  <c r="AB47" i="4"/>
  <c r="BF45" i="3"/>
  <c r="AM47" i="3"/>
  <c r="Y46" i="3"/>
  <c r="AZ45" i="3"/>
  <c r="BI44" i="3"/>
  <c r="AU43" i="3"/>
  <c r="M45" i="4"/>
  <c r="R46" i="4"/>
  <c r="R45" i="4"/>
  <c r="X46" i="3"/>
  <c r="N44" i="3"/>
  <c r="AB45" i="4"/>
  <c r="O45" i="4"/>
  <c r="X45" i="4"/>
  <c r="AV46" i="3"/>
  <c r="AH45" i="3"/>
  <c r="AL44" i="3"/>
  <c r="AO47" i="4"/>
  <c r="AV43" i="4"/>
  <c r="BE47" i="3"/>
  <c r="AY45" i="3"/>
  <c r="BH44" i="3"/>
  <c r="AN43" i="4"/>
  <c r="AK43" i="4"/>
  <c r="AQ47" i="4"/>
  <c r="N47" i="3"/>
  <c r="V46" i="4"/>
  <c r="L44" i="3"/>
  <c r="AR45" i="3"/>
  <c r="AE47" i="3"/>
  <c r="AF43" i="4"/>
  <c r="AD46" i="4"/>
  <c r="M44" i="3"/>
  <c r="AX45" i="3"/>
  <c r="AF47" i="3"/>
  <c r="Y46" i="4"/>
  <c r="L45" i="4"/>
  <c r="AD44" i="3"/>
  <c r="Q46" i="3"/>
  <c r="BB47" i="3"/>
  <c r="AG46" i="4"/>
  <c r="T45" i="4"/>
  <c r="AJ44" i="3"/>
  <c r="R46" i="3"/>
  <c r="BD47" i="3"/>
  <c r="U44" i="4"/>
  <c r="AZ44" i="4"/>
  <c r="BF47" i="4"/>
  <c r="P43" i="3"/>
  <c r="BA44" i="3"/>
  <c r="AN46" i="3"/>
  <c r="V44" i="4"/>
  <c r="BD47" i="4"/>
  <c r="W48" i="4"/>
  <c r="AI48" i="3"/>
  <c r="AF49" i="4"/>
  <c r="AN48" i="4"/>
  <c r="Q48" i="4"/>
  <c r="AZ48" i="4"/>
  <c r="U51" i="4"/>
  <c r="AY48" i="3"/>
  <c r="AW51" i="3"/>
  <c r="AB43" i="4"/>
  <c r="AX43" i="4"/>
  <c r="AE44" i="4"/>
  <c r="P45" i="4"/>
  <c r="AP45" i="4"/>
  <c r="AC46" i="4"/>
  <c r="N47" i="4"/>
  <c r="AT47" i="4"/>
  <c r="BG48" i="3"/>
  <c r="AE43" i="4"/>
  <c r="AY43" i="4"/>
  <c r="AK44" i="4"/>
  <c r="Q45" i="4"/>
  <c r="AW45" i="4"/>
  <c r="AI46" i="4"/>
  <c r="O47" i="4"/>
  <c r="BB47" i="4"/>
  <c r="AC51" i="4"/>
  <c r="X51" i="3"/>
  <c r="Y51" i="3"/>
  <c r="BG51" i="4"/>
  <c r="R51" i="4"/>
  <c r="AV51" i="4"/>
  <c r="AL51" i="4"/>
  <c r="AE51" i="3"/>
  <c r="W51" i="3"/>
  <c r="V51" i="4"/>
  <c r="AD51" i="4"/>
  <c r="AZ51" i="4"/>
  <c r="AM51" i="4"/>
  <c r="AO51" i="3"/>
  <c r="AJ51" i="4"/>
  <c r="AX51" i="4"/>
  <c r="AR51" i="4"/>
  <c r="BD51" i="4"/>
  <c r="AH51" i="4"/>
  <c r="Q51" i="4"/>
  <c r="AU51" i="4"/>
  <c r="BC47" i="3"/>
  <c r="AA48" i="3"/>
  <c r="AU51" i="3"/>
  <c r="T43" i="4"/>
  <c r="AJ43" i="4"/>
  <c r="AZ43" i="4"/>
  <c r="W44" i="4"/>
  <c r="AU44" i="4"/>
  <c r="Z45" i="4"/>
  <c r="AX45" i="4"/>
  <c r="AA46" i="4"/>
  <c r="AY46" i="4"/>
  <c r="W47" i="4"/>
  <c r="BC47" i="4"/>
  <c r="AA51" i="4"/>
  <c r="M51" i="4"/>
  <c r="BC51" i="4"/>
  <c r="W43" i="4"/>
  <c r="AM43" i="4"/>
  <c r="BF43" i="4"/>
  <c r="AC44" i="4"/>
  <c r="BB44" i="4"/>
  <c r="AF45" i="4"/>
  <c r="BD45" i="4"/>
  <c r="AB46" i="4"/>
  <c r="AZ46" i="4"/>
  <c r="AE47" i="4"/>
  <c r="AV47" i="4"/>
  <c r="BH48" i="4"/>
  <c r="AY48" i="4"/>
  <c r="V48" i="4"/>
  <c r="U48" i="3"/>
  <c r="BI48" i="3"/>
  <c r="BE48" i="4"/>
  <c r="AD48" i="4"/>
  <c r="N48" i="3"/>
  <c r="V48" i="3"/>
  <c r="AD48" i="3"/>
  <c r="AL48" i="3"/>
  <c r="AT48" i="3"/>
  <c r="BB48" i="3"/>
  <c r="S49" i="3"/>
  <c r="Y50" i="3"/>
  <c r="BE50" i="3"/>
  <c r="W50" i="4"/>
  <c r="AX48" i="4"/>
  <c r="T48" i="3"/>
  <c r="BD48" i="4"/>
  <c r="AU48" i="4"/>
  <c r="AH48" i="4"/>
  <c r="BC48" i="4"/>
  <c r="T48" i="4"/>
  <c r="AC48" i="4"/>
  <c r="AL48" i="4"/>
  <c r="O48" i="3"/>
  <c r="W48" i="3"/>
  <c r="AE48" i="3"/>
  <c r="AM48" i="3"/>
  <c r="AU48" i="3"/>
  <c r="BC48" i="3"/>
  <c r="AA49" i="3"/>
  <c r="Z50" i="3"/>
  <c r="BF50" i="3"/>
  <c r="AF51" i="3"/>
  <c r="BC51" i="3"/>
  <c r="AN50" i="4"/>
  <c r="AV48" i="4"/>
  <c r="AB48" i="3"/>
  <c r="AM48" i="4"/>
  <c r="AK48" i="3"/>
  <c r="L48" i="4"/>
  <c r="AJ49" i="4"/>
  <c r="AC50" i="4"/>
  <c r="AD50" i="4"/>
  <c r="P48" i="4"/>
  <c r="AB48" i="4"/>
  <c r="AK48" i="4"/>
  <c r="AT48" i="4"/>
  <c r="P48" i="3"/>
  <c r="X48" i="3"/>
  <c r="AF48" i="3"/>
  <c r="AN48" i="3"/>
  <c r="AV48" i="3"/>
  <c r="BD48" i="3"/>
  <c r="AI49" i="3"/>
  <c r="AG50" i="3"/>
  <c r="O51" i="3"/>
  <c r="AG51" i="3"/>
  <c r="BD51" i="3"/>
  <c r="S51" i="4"/>
  <c r="N48" i="4"/>
  <c r="AJ48" i="3"/>
  <c r="AZ48" i="3"/>
  <c r="M48" i="4"/>
  <c r="M48" i="3"/>
  <c r="AC48" i="3"/>
  <c r="AS48" i="3"/>
  <c r="BA48" i="3"/>
  <c r="U50" i="4"/>
  <c r="U48" i="4"/>
  <c r="BG48" i="4"/>
  <c r="AQ48" i="4"/>
  <c r="AO48" i="4"/>
  <c r="Y48" i="4"/>
  <c r="AP48" i="4"/>
  <c r="R48" i="4"/>
  <c r="AL50" i="4"/>
  <c r="BF48" i="4"/>
  <c r="AX49" i="4"/>
  <c r="X48" i="4"/>
  <c r="AJ48" i="4"/>
  <c r="AS48" i="4"/>
  <c r="BB48" i="4"/>
  <c r="Z48" i="4"/>
  <c r="Q48" i="3"/>
  <c r="Y48" i="3"/>
  <c r="AG48" i="3"/>
  <c r="AO48" i="3"/>
  <c r="AW48" i="3"/>
  <c r="BE48" i="3"/>
  <c r="AQ49" i="3"/>
  <c r="AH50" i="3"/>
  <c r="P51" i="3"/>
  <c r="AM51" i="3"/>
  <c r="BE51" i="3"/>
  <c r="AA48" i="4"/>
  <c r="T51" i="4"/>
  <c r="AE48" i="4"/>
  <c r="L48" i="3"/>
  <c r="AR48" i="3"/>
  <c r="BH48" i="3"/>
  <c r="Q50" i="4"/>
  <c r="S48" i="4"/>
  <c r="AX50" i="4"/>
  <c r="AI48" i="4"/>
  <c r="O49" i="4"/>
  <c r="O48" i="4"/>
  <c r="AF48" i="4"/>
  <c r="AR48" i="4"/>
  <c r="BA48" i="4"/>
  <c r="R48" i="3"/>
  <c r="Z48" i="3"/>
  <c r="AH48" i="3"/>
  <c r="AP48" i="3"/>
  <c r="AX48" i="3"/>
  <c r="BF48" i="3"/>
  <c r="AY49" i="3"/>
  <c r="AO50" i="3"/>
  <c r="Q51" i="3"/>
  <c r="AN51" i="3"/>
  <c r="AG48" i="4"/>
  <c r="M49" i="4"/>
  <c r="BF49" i="4"/>
  <c r="BE49" i="4"/>
  <c r="AJ49" i="3"/>
  <c r="BH49" i="3"/>
  <c r="V49" i="4"/>
  <c r="AO50" i="4"/>
  <c r="AK50" i="4"/>
  <c r="AT49" i="4"/>
  <c r="AV49" i="4"/>
  <c r="AK49" i="4"/>
  <c r="BA49" i="3"/>
  <c r="BG50" i="3"/>
  <c r="AS50" i="4"/>
  <c r="AB49" i="4"/>
  <c r="BD49" i="4"/>
  <c r="AT51" i="4"/>
  <c r="N49" i="4"/>
  <c r="N49" i="3"/>
  <c r="V49" i="3"/>
  <c r="AD49" i="3"/>
  <c r="AL49" i="3"/>
  <c r="AT49" i="3"/>
  <c r="BB49" i="3"/>
  <c r="L50" i="3"/>
  <c r="T50" i="3"/>
  <c r="AB50" i="3"/>
  <c r="AJ50" i="3"/>
  <c r="AR50" i="3"/>
  <c r="AZ50" i="3"/>
  <c r="BH50" i="3"/>
  <c r="R51" i="3"/>
  <c r="Z51" i="3"/>
  <c r="AH51" i="3"/>
  <c r="AP51" i="3"/>
  <c r="AX51" i="3"/>
  <c r="BF51" i="3"/>
  <c r="AR49" i="4"/>
  <c r="Y50" i="4"/>
  <c r="AV50" i="4"/>
  <c r="AQ51" i="4"/>
  <c r="AT50" i="4"/>
  <c r="AE49" i="4"/>
  <c r="AK49" i="3"/>
  <c r="S50" i="3"/>
  <c r="AY50" i="3"/>
  <c r="AJ50" i="4"/>
  <c r="AA49" i="4"/>
  <c r="Y51" i="4"/>
  <c r="BF51" i="4"/>
  <c r="AY51" i="4"/>
  <c r="AI50" i="4"/>
  <c r="R49" i="4"/>
  <c r="AI49" i="4"/>
  <c r="AU49" i="4"/>
  <c r="Q49" i="4"/>
  <c r="P51" i="4"/>
  <c r="AG51" i="4"/>
  <c r="AS51" i="4"/>
  <c r="BB51" i="4"/>
  <c r="O49" i="3"/>
  <c r="W49" i="3"/>
  <c r="AE49" i="3"/>
  <c r="AM49" i="3"/>
  <c r="AU49" i="3"/>
  <c r="BC49" i="3"/>
  <c r="M50" i="3"/>
  <c r="U50" i="3"/>
  <c r="AC50" i="3"/>
  <c r="AK50" i="3"/>
  <c r="AS50" i="3"/>
  <c r="BA50" i="3"/>
  <c r="BI50" i="3"/>
  <c r="S51" i="3"/>
  <c r="AA51" i="3"/>
  <c r="AI51" i="3"/>
  <c r="AQ51" i="3"/>
  <c r="AY51" i="3"/>
  <c r="BG51" i="3"/>
  <c r="AS49" i="4"/>
  <c r="AE50" i="4"/>
  <c r="AW50" i="4"/>
  <c r="BH51" i="4"/>
  <c r="T49" i="3"/>
  <c r="AB50" i="4"/>
  <c r="AC49" i="3"/>
  <c r="BI49" i="3"/>
  <c r="AQ50" i="3"/>
  <c r="AU50" i="4"/>
  <c r="AA50" i="4"/>
  <c r="AK51" i="4"/>
  <c r="L49" i="4"/>
  <c r="AQ50" i="4"/>
  <c r="Z49" i="4"/>
  <c r="BC49" i="4"/>
  <c r="Y49" i="4"/>
  <c r="AO51" i="4"/>
  <c r="BA51" i="4"/>
  <c r="O51" i="4"/>
  <c r="P49" i="3"/>
  <c r="X49" i="3"/>
  <c r="AF49" i="3"/>
  <c r="AN49" i="3"/>
  <c r="AV49" i="3"/>
  <c r="BD49" i="3"/>
  <c r="N50" i="3"/>
  <c r="V50" i="3"/>
  <c r="AD50" i="3"/>
  <c r="AL50" i="3"/>
  <c r="AT50" i="3"/>
  <c r="BB50" i="3"/>
  <c r="L51" i="3"/>
  <c r="T51" i="3"/>
  <c r="AB51" i="3"/>
  <c r="AJ51" i="3"/>
  <c r="AR51" i="3"/>
  <c r="AZ51" i="3"/>
  <c r="BH51" i="3"/>
  <c r="BI49" i="4"/>
  <c r="AF50" i="4"/>
  <c r="BC50" i="4"/>
  <c r="AN49" i="4"/>
  <c r="L49" i="3"/>
  <c r="AR49" i="3"/>
  <c r="U49" i="3"/>
  <c r="AA50" i="3"/>
  <c r="AL49" i="4"/>
  <c r="X50" i="4"/>
  <c r="AP51" i="4"/>
  <c r="Z51" i="4"/>
  <c r="AD49" i="4"/>
  <c r="R50" i="4"/>
  <c r="AI51" i="4"/>
  <c r="BI50" i="4"/>
  <c r="AZ50" i="4"/>
  <c r="AQ49" i="4"/>
  <c r="X51" i="4"/>
  <c r="L51" i="4"/>
  <c r="N50" i="4"/>
  <c r="BH50" i="4"/>
  <c r="AH49" i="4"/>
  <c r="AY49" i="4"/>
  <c r="P49" i="4"/>
  <c r="AF51" i="4"/>
  <c r="AW51" i="4"/>
  <c r="BI51" i="4"/>
  <c r="W51" i="4"/>
  <c r="Q49" i="3"/>
  <c r="Y49" i="3"/>
  <c r="AG49" i="3"/>
  <c r="AO49" i="3"/>
  <c r="AW49" i="3"/>
  <c r="BE49" i="3"/>
  <c r="O50" i="3"/>
  <c r="W50" i="3"/>
  <c r="AE50" i="3"/>
  <c r="AM50" i="3"/>
  <c r="AU50" i="3"/>
  <c r="BC50" i="3"/>
  <c r="M51" i="3"/>
  <c r="U51" i="3"/>
  <c r="AC51" i="3"/>
  <c r="AK51" i="3"/>
  <c r="AS51" i="3"/>
  <c r="BA51" i="3"/>
  <c r="BI51" i="3"/>
  <c r="BG46" i="4"/>
  <c r="X47" i="4"/>
  <c r="AU47" i="4"/>
  <c r="O50" i="4"/>
  <c r="AG50" i="4"/>
  <c r="BD50" i="4"/>
  <c r="U49" i="4"/>
  <c r="W49" i="4"/>
  <c r="AB49" i="3"/>
  <c r="AZ49" i="3"/>
  <c r="S50" i="4"/>
  <c r="S49" i="4"/>
  <c r="M49" i="3"/>
  <c r="AS49" i="3"/>
  <c r="AI50" i="3"/>
  <c r="BA49" i="4"/>
  <c r="BB50" i="4"/>
  <c r="AM49" i="4"/>
  <c r="BA50" i="4"/>
  <c r="AR50" i="4"/>
  <c r="AB51" i="4"/>
  <c r="Z50" i="4"/>
  <c r="AZ49" i="4"/>
  <c r="AH50" i="4"/>
  <c r="AY50" i="4"/>
  <c r="AG49" i="4"/>
  <c r="BB49" i="4"/>
  <c r="AC49" i="4"/>
  <c r="M50" i="4"/>
  <c r="V50" i="4"/>
  <c r="AP50" i="4"/>
  <c r="BG50" i="4"/>
  <c r="AP49" i="4"/>
  <c r="BG49" i="4"/>
  <c r="X49" i="4"/>
  <c r="AO49" i="4"/>
  <c r="AN51" i="4"/>
  <c r="BE51" i="4"/>
  <c r="N51" i="4"/>
  <c r="AE51" i="4"/>
  <c r="R49" i="3"/>
  <c r="Z49" i="3"/>
  <c r="AH49" i="3"/>
  <c r="AP49" i="3"/>
  <c r="AX49" i="3"/>
  <c r="BF49" i="3"/>
  <c r="P50" i="3"/>
  <c r="X50" i="3"/>
  <c r="AF50" i="3"/>
  <c r="AN50" i="3"/>
  <c r="AV50" i="3"/>
  <c r="BD50" i="3"/>
  <c r="N51" i="3"/>
  <c r="V51" i="3"/>
  <c r="AD51" i="3"/>
  <c r="AL51" i="3"/>
  <c r="AT51" i="3"/>
  <c r="BB51" i="3"/>
  <c r="BH43" i="4"/>
  <c r="AD44" i="4"/>
  <c r="BA44" i="4"/>
  <c r="Y45" i="4"/>
  <c r="AV45" i="4"/>
  <c r="S46" i="4"/>
  <c r="AK46" i="4"/>
  <c r="BH46" i="4"/>
  <c r="AD47" i="4"/>
  <c r="T49" i="4"/>
  <c r="P50" i="4"/>
  <c r="AM50" i="4"/>
  <c r="L36" i="3"/>
  <c r="AX35" i="4"/>
  <c r="BB35" i="3"/>
  <c r="AM35" i="4"/>
  <c r="Z35" i="3"/>
  <c r="AA35" i="3"/>
  <c r="M36" i="3"/>
  <c r="AN36" i="3"/>
  <c r="BH36" i="3"/>
  <c r="AZ35" i="4"/>
  <c r="BG36" i="3"/>
  <c r="BH36" i="4"/>
  <c r="AO36" i="3"/>
  <c r="AA36" i="4"/>
  <c r="R35" i="3"/>
  <c r="L36" i="4"/>
  <c r="AG36" i="3"/>
  <c r="AI35" i="3"/>
  <c r="O36" i="3"/>
  <c r="P36" i="4"/>
  <c r="AJ35" i="3"/>
  <c r="U36" i="3"/>
  <c r="AP36" i="3"/>
  <c r="BD34" i="4"/>
  <c r="AJ36" i="4"/>
  <c r="BA35" i="4"/>
  <c r="AX36" i="4"/>
  <c r="Y36" i="4"/>
  <c r="AR35" i="3"/>
  <c r="W36" i="3"/>
  <c r="AW36" i="3"/>
  <c r="X35" i="4"/>
  <c r="AK36" i="4"/>
  <c r="S35" i="3"/>
  <c r="BC35" i="3"/>
  <c r="AA34" i="4"/>
  <c r="AB36" i="4"/>
  <c r="X36" i="4"/>
  <c r="AW36" i="4"/>
  <c r="AW34" i="3"/>
  <c r="T35" i="3"/>
  <c r="AC35" i="3"/>
  <c r="AL35" i="3"/>
  <c r="AU35" i="3"/>
  <c r="BE35" i="3"/>
  <c r="P36" i="3"/>
  <c r="Y36" i="3"/>
  <c r="AH36" i="3"/>
  <c r="AQ36" i="3"/>
  <c r="AZ36" i="3"/>
  <c r="BI36" i="3"/>
  <c r="O35" i="4"/>
  <c r="AB35" i="4"/>
  <c r="AP35" i="4"/>
  <c r="BE35" i="4"/>
  <c r="AT36" i="4"/>
  <c r="AO34" i="3"/>
  <c r="Z35" i="4"/>
  <c r="AX34" i="4"/>
  <c r="V35" i="4"/>
  <c r="AD35" i="4"/>
  <c r="AI34" i="4"/>
  <c r="R36" i="4"/>
  <c r="AF36" i="4"/>
  <c r="BE36" i="4"/>
  <c r="L35" i="3"/>
  <c r="U35" i="3"/>
  <c r="AD35" i="3"/>
  <c r="AM35" i="3"/>
  <c r="AW35" i="3"/>
  <c r="BF35" i="3"/>
  <c r="Q36" i="3"/>
  <c r="Z36" i="3"/>
  <c r="AI36" i="3"/>
  <c r="AR36" i="3"/>
  <c r="BA36" i="3"/>
  <c r="Q35" i="4"/>
  <c r="AE35" i="4"/>
  <c r="AR35" i="4"/>
  <c r="BF35" i="4"/>
  <c r="AU36" i="4"/>
  <c r="BF36" i="4"/>
  <c r="BE34" i="4"/>
  <c r="AB35" i="3"/>
  <c r="BD35" i="4"/>
  <c r="BA36" i="4"/>
  <c r="AC35" i="4"/>
  <c r="AL35" i="4"/>
  <c r="AN36" i="4"/>
  <c r="AS36" i="4"/>
  <c r="M35" i="3"/>
  <c r="V35" i="3"/>
  <c r="AE35" i="3"/>
  <c r="AO35" i="3"/>
  <c r="AX35" i="3"/>
  <c r="BG35" i="3"/>
  <c r="R36" i="3"/>
  <c r="AA36" i="3"/>
  <c r="AJ36" i="3"/>
  <c r="AS36" i="3"/>
  <c r="BC36" i="3"/>
  <c r="Z34" i="4"/>
  <c r="R35" i="4"/>
  <c r="AF35" i="4"/>
  <c r="AU35" i="4"/>
  <c r="BG35" i="4"/>
  <c r="BG36" i="4"/>
  <c r="AT35" i="3"/>
  <c r="AO35" i="4"/>
  <c r="U35" i="4"/>
  <c r="AR36" i="4"/>
  <c r="AD36" i="4"/>
  <c r="AH36" i="4"/>
  <c r="AQ36" i="4"/>
  <c r="T36" i="4"/>
  <c r="AV36" i="4"/>
  <c r="AI36" i="4"/>
  <c r="O34" i="3"/>
  <c r="N35" i="3"/>
  <c r="W35" i="3"/>
  <c r="AG35" i="3"/>
  <c r="AP35" i="3"/>
  <c r="AY35" i="3"/>
  <c r="BH35" i="3"/>
  <c r="S36" i="3"/>
  <c r="AB36" i="3"/>
  <c r="AK36" i="3"/>
  <c r="AU36" i="3"/>
  <c r="BD36" i="3"/>
  <c r="AH34" i="4"/>
  <c r="S35" i="4"/>
  <c r="AH35" i="4"/>
  <c r="AV35" i="4"/>
  <c r="BH35" i="4"/>
  <c r="BI36" i="4"/>
  <c r="AA37" i="3"/>
  <c r="N35" i="4"/>
  <c r="AQ34" i="3"/>
  <c r="AK35" i="3"/>
  <c r="L35" i="4"/>
  <c r="M35" i="4"/>
  <c r="BC36" i="4"/>
  <c r="AP36" i="4"/>
  <c r="BB36" i="4"/>
  <c r="AK35" i="4"/>
  <c r="AT35" i="4"/>
  <c r="V36" i="4"/>
  <c r="AE36" i="4"/>
  <c r="AS35" i="4"/>
  <c r="BB35" i="4"/>
  <c r="AY36" i="4"/>
  <c r="BD36" i="4"/>
  <c r="M36" i="4"/>
  <c r="V34" i="3"/>
  <c r="O35" i="3"/>
  <c r="Y35" i="3"/>
  <c r="AH35" i="3"/>
  <c r="AQ35" i="3"/>
  <c r="AZ35" i="3"/>
  <c r="BI35" i="3"/>
  <c r="T36" i="3"/>
  <c r="AC36" i="3"/>
  <c r="AM36" i="3"/>
  <c r="AV36" i="3"/>
  <c r="BE36" i="3"/>
  <c r="T35" i="4"/>
  <c r="AI35" i="4"/>
  <c r="AJ33" i="4"/>
  <c r="L30" i="3"/>
  <c r="AI31" i="3"/>
  <c r="BF32" i="3"/>
  <c r="AW30" i="4"/>
  <c r="AP33" i="4"/>
  <c r="AU30" i="4"/>
  <c r="S29" i="4"/>
  <c r="S32" i="4"/>
  <c r="AS33" i="4"/>
  <c r="AB33" i="4"/>
  <c r="Q33" i="4"/>
  <c r="Z29" i="3"/>
  <c r="M30" i="3"/>
  <c r="AW30" i="3"/>
  <c r="AJ31" i="3"/>
  <c r="W32" i="3"/>
  <c r="BG32" i="3"/>
  <c r="AT33" i="3"/>
  <c r="X34" i="3"/>
  <c r="AY34" i="3"/>
  <c r="AB31" i="4"/>
  <c r="N34" i="4"/>
  <c r="AK34" i="4"/>
  <c r="AR29" i="4"/>
  <c r="O33" i="4"/>
  <c r="BI30" i="4"/>
  <c r="AH32" i="4"/>
  <c r="Q32" i="4"/>
  <c r="AT32" i="4"/>
  <c r="AH29" i="3"/>
  <c r="U30" i="3"/>
  <c r="BE30" i="3"/>
  <c r="AR31" i="3"/>
  <c r="AE32" i="3"/>
  <c r="Q33" i="3"/>
  <c r="BB33" i="3"/>
  <c r="AE34" i="3"/>
  <c r="AZ34" i="3"/>
  <c r="AC31" i="4"/>
  <c r="O34" i="4"/>
  <c r="AS34" i="4"/>
  <c r="BC30" i="4"/>
  <c r="AA29" i="4"/>
  <c r="BA33" i="4"/>
  <c r="Y29" i="3"/>
  <c r="AJ29" i="4"/>
  <c r="BH32" i="4"/>
  <c r="BA30" i="4"/>
  <c r="Z32" i="4"/>
  <c r="BB31" i="4"/>
  <c r="AI31" i="4"/>
  <c r="AI29" i="3"/>
  <c r="V30" i="3"/>
  <c r="BG30" i="3"/>
  <c r="AS31" i="3"/>
  <c r="AF32" i="3"/>
  <c r="R33" i="3"/>
  <c r="BC33" i="3"/>
  <c r="AF34" i="3"/>
  <c r="BG34" i="3"/>
  <c r="N29" i="4"/>
  <c r="BI31" i="4"/>
  <c r="Q34" i="4"/>
  <c r="AT34" i="4"/>
  <c r="AV30" i="3"/>
  <c r="AF33" i="4"/>
  <c r="BE31" i="4"/>
  <c r="AX29" i="4"/>
  <c r="BH30" i="4"/>
  <c r="AQ30" i="4"/>
  <c r="AA31" i="4"/>
  <c r="AQ29" i="3"/>
  <c r="AD30" i="3"/>
  <c r="Q31" i="3"/>
  <c r="BA31" i="3"/>
  <c r="AN32" i="3"/>
  <c r="Z33" i="3"/>
  <c r="M34" i="3"/>
  <c r="AG34" i="3"/>
  <c r="BH34" i="3"/>
  <c r="O29" i="4"/>
  <c r="O32" i="4"/>
  <c r="W34" i="4"/>
  <c r="AU34" i="4"/>
  <c r="AA32" i="4"/>
  <c r="U32" i="3"/>
  <c r="AS33" i="3"/>
  <c r="X33" i="4"/>
  <c r="AW31" i="4"/>
  <c r="AP29" i="4"/>
  <c r="AZ30" i="4"/>
  <c r="AI30" i="4"/>
  <c r="BI29" i="4"/>
  <c r="AS29" i="3"/>
  <c r="AE30" i="3"/>
  <c r="R31" i="3"/>
  <c r="BB31" i="3"/>
  <c r="AO32" i="3"/>
  <c r="AA33" i="3"/>
  <c r="N34" i="3"/>
  <c r="AN34" i="3"/>
  <c r="BI34" i="3"/>
  <c r="AU29" i="4"/>
  <c r="AU32" i="4"/>
  <c r="Y34" i="4"/>
  <c r="BC34" i="4"/>
  <c r="AM30" i="4"/>
  <c r="AZ32" i="4"/>
  <c r="Q29" i="4"/>
  <c r="AL32" i="4"/>
  <c r="BC29" i="3"/>
  <c r="AY30" i="3"/>
  <c r="AK31" i="3"/>
  <c r="AG32" i="3"/>
  <c r="AC33" i="3"/>
  <c r="Q30" i="4"/>
  <c r="AX31" i="4"/>
  <c r="AR32" i="4"/>
  <c r="AV31" i="4"/>
  <c r="AQ34" i="4"/>
  <c r="L33" i="4"/>
  <c r="AL31" i="4"/>
  <c r="S30" i="4"/>
  <c r="BE33" i="4"/>
  <c r="AD32" i="4"/>
  <c r="BD30" i="4"/>
  <c r="AK29" i="4"/>
  <c r="S29" i="3"/>
  <c r="AC29" i="3"/>
  <c r="AL29" i="3"/>
  <c r="AU29" i="3"/>
  <c r="BD29" i="3"/>
  <c r="O30" i="3"/>
  <c r="X30" i="3"/>
  <c r="AG30" i="3"/>
  <c r="AQ30" i="3"/>
  <c r="AZ30" i="3"/>
  <c r="BI30" i="3"/>
  <c r="T31" i="3"/>
  <c r="AC31" i="3"/>
  <c r="AL31" i="3"/>
  <c r="AU31" i="3"/>
  <c r="BE31" i="3"/>
  <c r="P32" i="3"/>
  <c r="Y32" i="3"/>
  <c r="AH32" i="3"/>
  <c r="AQ32" i="3"/>
  <c r="AZ32" i="3"/>
  <c r="BI32" i="3"/>
  <c r="U33" i="3"/>
  <c r="AD33" i="3"/>
  <c r="AM33" i="3"/>
  <c r="AV33" i="3"/>
  <c r="BE33" i="3"/>
  <c r="P34" i="3"/>
  <c r="Y34" i="3"/>
  <c r="AI34" i="3"/>
  <c r="AR34" i="3"/>
  <c r="BA34" i="3"/>
  <c r="AD29" i="4"/>
  <c r="R30" i="4"/>
  <c r="BE30" i="4"/>
  <c r="AK31" i="4"/>
  <c r="W32" i="4"/>
  <c r="BD32" i="4"/>
  <c r="AY33" i="4"/>
  <c r="R34" i="4"/>
  <c r="AB34" i="4"/>
  <c r="AL34" i="4"/>
  <c r="AV34" i="4"/>
  <c r="BF34" i="4"/>
  <c r="BC35" i="4"/>
  <c r="AQ35" i="4"/>
  <c r="AG35" i="4"/>
  <c r="W35" i="4"/>
  <c r="BD35" i="3"/>
  <c r="AV35" i="3"/>
  <c r="AN35" i="3"/>
  <c r="AF35" i="3"/>
  <c r="X35" i="3"/>
  <c r="P35" i="3"/>
  <c r="BF31" i="4"/>
  <c r="AH29" i="4"/>
  <c r="AJ30" i="4"/>
  <c r="S31" i="4"/>
  <c r="AT29" i="3"/>
  <c r="AT31" i="3"/>
  <c r="AG31" i="4"/>
  <c r="AP31" i="4"/>
  <c r="AC30" i="4"/>
  <c r="AM31" i="4"/>
  <c r="AY34" i="4"/>
  <c r="BE32" i="4"/>
  <c r="AD31" i="4"/>
  <c r="BD29" i="4"/>
  <c r="AW33" i="4"/>
  <c r="V32" i="4"/>
  <c r="AV30" i="4"/>
  <c r="AC29" i="4"/>
  <c r="U29" i="3"/>
  <c r="AD29" i="3"/>
  <c r="AM29" i="3"/>
  <c r="AV29" i="3"/>
  <c r="BE29" i="3"/>
  <c r="P30" i="3"/>
  <c r="Y30" i="3"/>
  <c r="AI30" i="3"/>
  <c r="AR30" i="3"/>
  <c r="BA30" i="3"/>
  <c r="L31" i="3"/>
  <c r="U31" i="3"/>
  <c r="AD31" i="3"/>
  <c r="AM31" i="3"/>
  <c r="AW31" i="3"/>
  <c r="BF31" i="3"/>
  <c r="Q32" i="3"/>
  <c r="Z32" i="3"/>
  <c r="AI32" i="3"/>
  <c r="AR32" i="3"/>
  <c r="BA32" i="3"/>
  <c r="M33" i="3"/>
  <c r="V33" i="3"/>
  <c r="AE33" i="3"/>
  <c r="AN33" i="3"/>
  <c r="AW33" i="3"/>
  <c r="BF33" i="3"/>
  <c r="Q34" i="3"/>
  <c r="AA34" i="3"/>
  <c r="AJ34" i="3"/>
  <c r="AS34" i="3"/>
  <c r="BB34" i="3"/>
  <c r="AE29" i="4"/>
  <c r="Y30" i="4"/>
  <c r="BF30" i="4"/>
  <c r="AR31" i="4"/>
  <c r="X32" i="4"/>
  <c r="S33" i="4"/>
  <c r="S34" i="4"/>
  <c r="AC34" i="4"/>
  <c r="AM34" i="4"/>
  <c r="AW34" i="4"/>
  <c r="BH34" i="4"/>
  <c r="BD33" i="4"/>
  <c r="AX33" i="4"/>
  <c r="R33" i="4"/>
  <c r="AE32" i="4"/>
  <c r="AZ31" i="4"/>
  <c r="T31" i="4"/>
  <c r="AO30" i="4"/>
  <c r="BB29" i="4"/>
  <c r="V29" i="4"/>
  <c r="BH33" i="3"/>
  <c r="AZ33" i="3"/>
  <c r="AR33" i="3"/>
  <c r="AJ33" i="3"/>
  <c r="AB33" i="3"/>
  <c r="T33" i="3"/>
  <c r="L33" i="3"/>
  <c r="BB32" i="3"/>
  <c r="AT32" i="3"/>
  <c r="AL32" i="3"/>
  <c r="AD32" i="3"/>
  <c r="V32" i="3"/>
  <c r="N32" i="3"/>
  <c r="BD31" i="3"/>
  <c r="AV31" i="3"/>
  <c r="AN31" i="3"/>
  <c r="AF31" i="3"/>
  <c r="X31" i="3"/>
  <c r="P31" i="3"/>
  <c r="BF30" i="3"/>
  <c r="AX30" i="3"/>
  <c r="AP30" i="3"/>
  <c r="AH30" i="3"/>
  <c r="Z30" i="3"/>
  <c r="R30" i="3"/>
  <c r="BH29" i="3"/>
  <c r="AZ29" i="3"/>
  <c r="AR29" i="3"/>
  <c r="AJ29" i="3"/>
  <c r="AB29" i="3"/>
  <c r="T29" i="3"/>
  <c r="L29" i="3"/>
  <c r="M29" i="4"/>
  <c r="X30" i="4"/>
  <c r="AQ31" i="4"/>
  <c r="BB32" i="4"/>
  <c r="AV29" i="4"/>
  <c r="N31" i="4"/>
  <c r="AG32" i="4"/>
  <c r="AR33" i="4"/>
  <c r="AG29" i="4"/>
  <c r="AR30" i="4"/>
  <c r="BC31" i="4"/>
  <c r="U33" i="4"/>
  <c r="AB29" i="4"/>
  <c r="AO31" i="4"/>
  <c r="V33" i="4"/>
  <c r="AK33" i="4"/>
  <c r="AA30" i="4"/>
  <c r="AS29" i="4"/>
  <c r="AA29" i="3"/>
  <c r="W30" i="3"/>
  <c r="S31" i="3"/>
  <c r="X32" i="3"/>
  <c r="AY32" i="3"/>
  <c r="AL33" i="3"/>
  <c r="BD33" i="3"/>
  <c r="AX30" i="4"/>
  <c r="AE30" i="4"/>
  <c r="Z29" i="4"/>
  <c r="AB30" i="4"/>
  <c r="W30" i="4"/>
  <c r="AU33" i="4"/>
  <c r="BG29" i="4"/>
  <c r="AH31" i="4"/>
  <c r="AB32" i="4"/>
  <c r="AY29" i="4"/>
  <c r="AY32" i="4"/>
  <c r="L30" i="4"/>
  <c r="V31" i="4"/>
  <c r="AN29" i="4"/>
  <c r="AO33" i="4"/>
  <c r="N32" i="4"/>
  <c r="AN30" i="4"/>
  <c r="U29" i="4"/>
  <c r="M29" i="3"/>
  <c r="V29" i="3"/>
  <c r="AE29" i="3"/>
  <c r="AN29" i="3"/>
  <c r="AW29" i="3"/>
  <c r="BF29" i="3"/>
  <c r="Q30" i="3"/>
  <c r="AA30" i="3"/>
  <c r="AJ30" i="3"/>
  <c r="AS30" i="3"/>
  <c r="BB30" i="3"/>
  <c r="M31" i="3"/>
  <c r="V31" i="3"/>
  <c r="AE31" i="3"/>
  <c r="AO31" i="3"/>
  <c r="AX31" i="3"/>
  <c r="BG31" i="3"/>
  <c r="R32" i="3"/>
  <c r="AA32" i="3"/>
  <c r="AJ32" i="3"/>
  <c r="AS32" i="3"/>
  <c r="BC32" i="3"/>
  <c r="N33" i="3"/>
  <c r="W33" i="3"/>
  <c r="AF33" i="3"/>
  <c r="AO33" i="3"/>
  <c r="AX33" i="3"/>
  <c r="BG33" i="3"/>
  <c r="S34" i="3"/>
  <c r="AB34" i="3"/>
  <c r="AK34" i="3"/>
  <c r="AT34" i="3"/>
  <c r="BC34" i="3"/>
  <c r="AL29" i="4"/>
  <c r="Z30" i="4"/>
  <c r="L31" i="4"/>
  <c r="AS31" i="4"/>
  <c r="AF32" i="4"/>
  <c r="Z33" i="4"/>
  <c r="BG33" i="4"/>
  <c r="T34" i="4"/>
  <c r="AD34" i="4"/>
  <c r="AN34" i="4"/>
  <c r="Z36" i="4"/>
  <c r="BB36" i="3"/>
  <c r="AT36" i="3"/>
  <c r="AL36" i="3"/>
  <c r="AD36" i="3"/>
  <c r="V36" i="3"/>
  <c r="N36" i="3"/>
  <c r="W36" i="4"/>
  <c r="Q36" i="4"/>
  <c r="AZ36" i="4"/>
  <c r="V30" i="4"/>
  <c r="AS30" i="4"/>
  <c r="R32" i="4"/>
  <c r="AT31" i="4"/>
  <c r="R29" i="3"/>
  <c r="N30" i="3"/>
  <c r="BH30" i="3"/>
  <c r="BC31" i="3"/>
  <c r="BH32" i="3"/>
  <c r="P32" i="4"/>
  <c r="AQ33" i="4"/>
  <c r="BI34" i="4"/>
  <c r="AZ34" i="4"/>
  <c r="AP34" i="4"/>
  <c r="AG34" i="4"/>
  <c r="X34" i="4"/>
  <c r="P34" i="4"/>
  <c r="BF34" i="3"/>
  <c r="AX34" i="3"/>
  <c r="AP34" i="3"/>
  <c r="AH34" i="3"/>
  <c r="Z34" i="3"/>
  <c r="R34" i="3"/>
  <c r="T29" i="4"/>
  <c r="AK30" i="4"/>
  <c r="AU31" i="4"/>
  <c r="L29" i="4"/>
  <c r="AJ32" i="4"/>
  <c r="BG32" i="4"/>
  <c r="AF31" i="4"/>
  <c r="AE31" i="4"/>
  <c r="BG34" i="4"/>
  <c r="AK32" i="4"/>
  <c r="BH29" i="4"/>
  <c r="T32" i="4"/>
  <c r="AQ29" i="4"/>
  <c r="BB33" i="4"/>
  <c r="M30" i="4"/>
  <c r="AX32" i="4"/>
  <c r="BE29" i="4"/>
  <c r="BG30" i="4"/>
  <c r="N29" i="3"/>
  <c r="AO29" i="3"/>
  <c r="S30" i="3"/>
  <c r="AT30" i="3"/>
  <c r="W31" i="3"/>
  <c r="AY31" i="3"/>
  <c r="AB32" i="3"/>
  <c r="BD32" i="3"/>
  <c r="AG33" i="3"/>
  <c r="AC34" i="3"/>
  <c r="AM29" i="4"/>
  <c r="AG30" i="4"/>
  <c r="M31" i="4"/>
  <c r="BA31" i="4"/>
  <c r="AM32" i="4"/>
  <c r="AA33" i="4"/>
  <c r="L34" i="4"/>
  <c r="U34" i="4"/>
  <c r="AE34" i="4"/>
  <c r="AO34" i="4"/>
  <c r="BA34" i="4"/>
  <c r="P33" i="4"/>
  <c r="BD31" i="4"/>
  <c r="T33" i="4"/>
  <c r="AK29" i="3"/>
  <c r="AF30" i="3"/>
  <c r="AO30" i="3"/>
  <c r="AB31" i="3"/>
  <c r="O32" i="3"/>
  <c r="AP32" i="3"/>
  <c r="S33" i="3"/>
  <c r="AU33" i="3"/>
  <c r="W29" i="4"/>
  <c r="AJ31" i="4"/>
  <c r="BC32" i="4"/>
  <c r="BI32" i="4"/>
  <c r="BC33" i="4"/>
  <c r="N30" i="4"/>
  <c r="N33" i="4"/>
  <c r="AC33" i="4"/>
  <c r="BA32" i="4"/>
  <c r="Y31" i="4"/>
  <c r="AN31" i="4"/>
  <c r="R29" i="4"/>
  <c r="M33" i="4"/>
  <c r="T30" i="4"/>
  <c r="AS32" i="4"/>
  <c r="O30" i="4"/>
  <c r="AM33" i="4"/>
  <c r="Q31" i="4"/>
  <c r="U30" i="4"/>
  <c r="BF32" i="4"/>
  <c r="AW32" i="4"/>
  <c r="AV33" i="4"/>
  <c r="Z31" i="4"/>
  <c r="AE33" i="4"/>
  <c r="BB30" i="4"/>
  <c r="AQ32" i="4"/>
  <c r="X31" i="4"/>
  <c r="W31" i="4"/>
  <c r="BH33" i="4"/>
  <c r="AO32" i="4"/>
  <c r="AF29" i="4"/>
  <c r="AG33" i="4"/>
  <c r="BG31" i="4"/>
  <c r="AF30" i="4"/>
  <c r="W29" i="3"/>
  <c r="AF29" i="3"/>
  <c r="AX29" i="3"/>
  <c r="BG29" i="3"/>
  <c r="AB30" i="3"/>
  <c r="AK30" i="3"/>
  <c r="BC30" i="3"/>
  <c r="N31" i="3"/>
  <c r="AG31" i="3"/>
  <c r="AP31" i="3"/>
  <c r="BH31" i="3"/>
  <c r="S32" i="3"/>
  <c r="AK32" i="3"/>
  <c r="AU32" i="3"/>
  <c r="O33" i="3"/>
  <c r="X33" i="3"/>
  <c r="AP33" i="3"/>
  <c r="AY33" i="3"/>
  <c r="BI33" i="3"/>
  <c r="T34" i="3"/>
  <c r="AL34" i="3"/>
  <c r="AU34" i="3"/>
  <c r="BD34" i="3"/>
  <c r="AN33" i="4"/>
  <c r="AC32" i="4"/>
  <c r="R31" i="4"/>
  <c r="AZ29" i="4"/>
  <c r="W33" i="4"/>
  <c r="L32" i="4"/>
  <c r="AT30" i="4"/>
  <c r="AI29" i="4"/>
  <c r="AT33" i="4"/>
  <c r="AI32" i="4"/>
  <c r="P31" i="4"/>
  <c r="BF29" i="4"/>
  <c r="BI33" i="4"/>
  <c r="AP32" i="4"/>
  <c r="O31" i="4"/>
  <c r="AW29" i="4"/>
  <c r="AZ33" i="4"/>
  <c r="Y32" i="4"/>
  <c r="AY30" i="4"/>
  <c r="X29" i="4"/>
  <c r="Y33" i="4"/>
  <c r="AY31" i="4"/>
  <c r="P30" i="4"/>
  <c r="O29" i="3"/>
  <c r="X29" i="3"/>
  <c r="AG29" i="3"/>
  <c r="AP29" i="3"/>
  <c r="AY29" i="3"/>
  <c r="BI29" i="3"/>
  <c r="T30" i="3"/>
  <c r="AC30" i="3"/>
  <c r="AL30" i="3"/>
  <c r="AU30" i="3"/>
  <c r="BD30" i="3"/>
  <c r="O31" i="3"/>
  <c r="Y31" i="3"/>
  <c r="AH31" i="3"/>
  <c r="AQ31" i="3"/>
  <c r="AZ31" i="3"/>
  <c r="BI31" i="3"/>
  <c r="T32" i="3"/>
  <c r="AC32" i="3"/>
  <c r="AM32" i="3"/>
  <c r="AV32" i="3"/>
  <c r="BE32" i="3"/>
  <c r="P33" i="3"/>
  <c r="Y33" i="3"/>
  <c r="AH33" i="3"/>
  <c r="AQ33" i="3"/>
  <c r="BA33" i="3"/>
  <c r="L34" i="3"/>
  <c r="U34" i="3"/>
  <c r="AD34" i="3"/>
  <c r="AM34" i="3"/>
  <c r="AV34" i="3"/>
  <c r="BE34" i="3"/>
  <c r="AT29" i="4"/>
  <c r="AH30" i="4"/>
  <c r="U31" i="4"/>
  <c r="BH31" i="4"/>
  <c r="AN32" i="4"/>
  <c r="AH33" i="4"/>
  <c r="M34" i="4"/>
  <c r="V34" i="4"/>
  <c r="AF34" i="4"/>
  <c r="AR34" i="4"/>
  <c r="BB34" i="4"/>
  <c r="P35" i="4"/>
  <c r="AA35" i="4"/>
  <c r="AN35" i="4"/>
  <c r="AY35" i="4"/>
  <c r="O36" i="4"/>
  <c r="AY37" i="3"/>
  <c r="BG37" i="3"/>
  <c r="V37" i="4"/>
  <c r="AI37" i="3"/>
  <c r="AH37" i="4"/>
  <c r="AQ37" i="3"/>
  <c r="W37" i="4"/>
  <c r="AQ37" i="4"/>
  <c r="AX37" i="4"/>
  <c r="AZ37" i="4"/>
  <c r="S37" i="3"/>
  <c r="BH37" i="4"/>
  <c r="AZ37" i="3"/>
  <c r="AK37" i="4"/>
  <c r="M37" i="3"/>
  <c r="BA37" i="3"/>
  <c r="M37" i="4"/>
  <c r="AN37" i="4"/>
  <c r="AU37" i="4"/>
  <c r="L37" i="4"/>
  <c r="N37" i="3"/>
  <c r="V37" i="3"/>
  <c r="AD37" i="3"/>
  <c r="AL37" i="3"/>
  <c r="AT37" i="3"/>
  <c r="BB37" i="3"/>
  <c r="N37" i="4"/>
  <c r="Z37" i="4"/>
  <c r="AO37" i="4"/>
  <c r="BE37" i="4"/>
  <c r="AY37" i="4"/>
  <c r="AJ37" i="3"/>
  <c r="AS37" i="3"/>
  <c r="BD37" i="4"/>
  <c r="AL37" i="4"/>
  <c r="O37" i="3"/>
  <c r="W37" i="3"/>
  <c r="AE37" i="3"/>
  <c r="AM37" i="3"/>
  <c r="AU37" i="3"/>
  <c r="BC37" i="3"/>
  <c r="P37" i="4"/>
  <c r="AC37" i="4"/>
  <c r="AP37" i="4"/>
  <c r="BF37" i="4"/>
  <c r="AB37" i="3"/>
  <c r="AC37" i="3"/>
  <c r="AT37" i="4"/>
  <c r="AB37" i="4"/>
  <c r="P37" i="3"/>
  <c r="X37" i="3"/>
  <c r="AF37" i="3"/>
  <c r="AN37" i="3"/>
  <c r="AV37" i="3"/>
  <c r="BD37" i="3"/>
  <c r="Q37" i="4"/>
  <c r="AD37" i="4"/>
  <c r="AS37" i="4"/>
  <c r="BI37" i="4"/>
  <c r="T37" i="3"/>
  <c r="BH37" i="3"/>
  <c r="BA37" i="4"/>
  <c r="U37" i="3"/>
  <c r="BC37" i="4"/>
  <c r="Q37" i="3"/>
  <c r="Y37" i="3"/>
  <c r="AG37" i="3"/>
  <c r="AO37" i="3"/>
  <c r="AW37" i="3"/>
  <c r="BE37" i="3"/>
  <c r="R37" i="4"/>
  <c r="AF37" i="4"/>
  <c r="AV37" i="4"/>
  <c r="AE37" i="4"/>
  <c r="L37" i="3"/>
  <c r="AR37" i="3"/>
  <c r="X37" i="4"/>
  <c r="AM37" i="4"/>
  <c r="BG37" i="4"/>
  <c r="AK37" i="3"/>
  <c r="BI37" i="3"/>
  <c r="Y37" i="4"/>
  <c r="T37" i="4"/>
  <c r="S37" i="4"/>
  <c r="BB37" i="4"/>
  <c r="AA37" i="4"/>
  <c r="AJ37" i="4"/>
  <c r="O37" i="4"/>
  <c r="AI37" i="4"/>
  <c r="AR37" i="4"/>
  <c r="R37" i="3"/>
  <c r="Z37" i="3"/>
  <c r="AH37" i="3"/>
  <c r="AP37" i="3"/>
  <c r="AX37" i="3"/>
  <c r="BF37" i="3"/>
  <c r="U37" i="4"/>
  <c r="AG37" i="4"/>
  <c r="BL52" i="8" l="1"/>
  <c r="BL38" i="9"/>
  <c r="BL38" i="8"/>
  <c r="BL52" i="9"/>
  <c r="J21" i="9"/>
  <c r="L21" i="9" s="1"/>
  <c r="L23" i="9" s="1"/>
  <c r="H74" i="7" s="1"/>
  <c r="J7" i="9"/>
  <c r="L19" i="8"/>
  <c r="L23" i="8" s="1"/>
  <c r="H34" i="6" s="1"/>
  <c r="J23" i="8"/>
  <c r="H33" i="6" s="1"/>
  <c r="I3" i="4" a="1"/>
  <c r="I3" i="4" s="1"/>
  <c r="K3" i="4"/>
  <c r="K5" i="4"/>
  <c r="I11" i="4" a="1"/>
  <c r="I11" i="4" s="1"/>
  <c r="K6" i="4"/>
  <c r="K7" i="4" s="1"/>
  <c r="J3" i="4" a="1"/>
  <c r="J3" i="4" s="1"/>
  <c r="J19" i="4" s="1"/>
  <c r="J14" i="3"/>
  <c r="L22" i="3"/>
  <c r="J12" i="4"/>
  <c r="L20" i="4"/>
  <c r="J12" i="3"/>
  <c r="J20" i="3"/>
  <c r="L20" i="3" s="1"/>
  <c r="J15" i="9"/>
  <c r="J23" i="9"/>
  <c r="F14" i="4"/>
  <c r="I13" i="4" s="1" a="1"/>
  <c r="I13" i="4" s="1"/>
  <c r="I11" i="3" a="1"/>
  <c r="I11" i="3" s="1"/>
  <c r="J3" i="3" a="1"/>
  <c r="J3" i="3" s="1"/>
  <c r="J11" i="3" s="1"/>
  <c r="K6" i="3"/>
  <c r="K7" i="3" s="1"/>
  <c r="K4" i="3"/>
  <c r="I3" i="3" a="1"/>
  <c r="I3" i="3" s="1"/>
  <c r="K3" i="3"/>
  <c r="F14" i="3"/>
  <c r="BK44" i="3"/>
  <c r="BK43" i="3"/>
  <c r="BK46" i="3"/>
  <c r="BJ43" i="3"/>
  <c r="BJ44" i="3"/>
  <c r="BK45" i="3"/>
  <c r="BJ45" i="3"/>
  <c r="BJ46" i="3"/>
  <c r="BK47" i="3"/>
  <c r="BJ45" i="4"/>
  <c r="BK48" i="4"/>
  <c r="BK44" i="4"/>
  <c r="BJ51" i="3"/>
  <c r="BK43" i="4"/>
  <c r="BJ43" i="4"/>
  <c r="BJ47" i="3"/>
  <c r="BK50" i="3"/>
  <c r="BK51" i="4"/>
  <c r="BJ48" i="3"/>
  <c r="BJ48" i="4"/>
  <c r="BK48" i="3"/>
  <c r="BJ47" i="4"/>
  <c r="BJ51" i="4"/>
  <c r="BK50" i="4"/>
  <c r="BK51" i="3"/>
  <c r="BJ44" i="4"/>
  <c r="BJ46" i="4"/>
  <c r="BJ49" i="3"/>
  <c r="BK49" i="4"/>
  <c r="BK45" i="4"/>
  <c r="BK46" i="4"/>
  <c r="BJ50" i="3"/>
  <c r="BJ49" i="4"/>
  <c r="BK49" i="3"/>
  <c r="BK47" i="4"/>
  <c r="BJ50" i="4"/>
  <c r="BJ30" i="3"/>
  <c r="BJ32" i="4"/>
  <c r="BK33" i="3"/>
  <c r="BK29" i="4"/>
  <c r="BJ32" i="3"/>
  <c r="BJ30" i="4"/>
  <c r="BJ33" i="4"/>
  <c r="BK34" i="4"/>
  <c r="BK36" i="4"/>
  <c r="BJ31" i="4"/>
  <c r="BJ29" i="4"/>
  <c r="BK32" i="4"/>
  <c r="BJ33" i="3"/>
  <c r="BJ31" i="3"/>
  <c r="BJ35" i="3"/>
  <c r="BK35" i="4"/>
  <c r="BK30" i="3"/>
  <c r="BK33" i="4"/>
  <c r="BJ29" i="3"/>
  <c r="BK34" i="3"/>
  <c r="BK29" i="3"/>
  <c r="BJ36" i="3"/>
  <c r="BK30" i="4"/>
  <c r="BK32" i="3"/>
  <c r="BJ34" i="4"/>
  <c r="BJ35" i="4"/>
  <c r="BJ36" i="4"/>
  <c r="BJ34" i="3"/>
  <c r="BK31" i="4"/>
  <c r="BK35" i="3"/>
  <c r="BK31" i="3"/>
  <c r="BK36" i="3"/>
  <c r="BJ37" i="3"/>
  <c r="BJ37" i="4"/>
  <c r="BK37" i="3"/>
  <c r="BK37" i="4"/>
  <c r="J11" i="4" l="1"/>
  <c r="J5" i="4" a="1"/>
  <c r="J5" i="4" s="1"/>
  <c r="J21" i="4" s="1"/>
  <c r="L21" i="4" s="1"/>
  <c r="I5" i="4" a="1"/>
  <c r="I5" i="4" s="1"/>
  <c r="L19" i="4"/>
  <c r="H73" i="7"/>
  <c r="J19" i="3"/>
  <c r="L19" i="3" s="1"/>
  <c r="J5" i="3" a="1"/>
  <c r="J5" i="3" s="1"/>
  <c r="I5" i="3" a="1"/>
  <c r="I5" i="3" s="1"/>
  <c r="I13" i="3" a="1"/>
  <c r="I13" i="3" s="1"/>
  <c r="BL45" i="4"/>
  <c r="BL48" i="3"/>
  <c r="BL44" i="3"/>
  <c r="BL43" i="3"/>
  <c r="BL30" i="3"/>
  <c r="BL48" i="4"/>
  <c r="BL46" i="3"/>
  <c r="BL45" i="3"/>
  <c r="BL43" i="4"/>
  <c r="BL49" i="4"/>
  <c r="BL51" i="3"/>
  <c r="BL47" i="3"/>
  <c r="BL50" i="4"/>
  <c r="BL46" i="4"/>
  <c r="BL29" i="3"/>
  <c r="BL44" i="4"/>
  <c r="BL51" i="4"/>
  <c r="BL35" i="3"/>
  <c r="BL49" i="3"/>
  <c r="BL47" i="4"/>
  <c r="BL50" i="3"/>
  <c r="BL35" i="4"/>
  <c r="BL29" i="4"/>
  <c r="BL31" i="4"/>
  <c r="BL37" i="4"/>
  <c r="BL33" i="3"/>
  <c r="BL32" i="4"/>
  <c r="BL36" i="3"/>
  <c r="BL32" i="3"/>
  <c r="BL30" i="4"/>
  <c r="BL34" i="4"/>
  <c r="BL34" i="3"/>
  <c r="BL33" i="4"/>
  <c r="BL31" i="3"/>
  <c r="BL37" i="3"/>
  <c r="BL36" i="4"/>
  <c r="L23" i="4" l="1"/>
  <c r="H74" i="2" s="1"/>
  <c r="J7" i="4"/>
  <c r="B36" i="4" s="1"/>
  <c r="J23" i="4"/>
  <c r="J13" i="4"/>
  <c r="J15" i="4" s="1"/>
  <c r="J13" i="3"/>
  <c r="J15" i="3" s="1"/>
  <c r="J21" i="3"/>
  <c r="L21" i="3" s="1"/>
  <c r="J7" i="3"/>
  <c r="BL52" i="3"/>
  <c r="BL52" i="4"/>
  <c r="BL38" i="4"/>
  <c r="BL38" i="3"/>
  <c r="H73" i="2" l="1"/>
  <c r="B51" i="3"/>
  <c r="B36" i="3"/>
  <c r="J23" i="3"/>
  <c r="H33" i="1" s="1"/>
  <c r="L23" i="3"/>
  <c r="H34" i="1" s="1"/>
</calcChain>
</file>

<file path=xl/sharedStrings.xml><?xml version="1.0" encoding="utf-8"?>
<sst xmlns="http://schemas.openxmlformats.org/spreadsheetml/2006/main" count="902" uniqueCount="169">
  <si>
    <t>PLEASE SELECT A REGION:</t>
  </si>
  <si>
    <t>Location of the quarry</t>
  </si>
  <si>
    <t>Northern Scotland</t>
  </si>
  <si>
    <t>(please type only the number of tonnes):</t>
  </si>
  <si>
    <t>Location of the stone yard</t>
  </si>
  <si>
    <t>Location of the constructon site</t>
  </si>
  <si>
    <t>Rest of the World</t>
  </si>
  <si>
    <t>Scotland-England border region</t>
  </si>
  <si>
    <t>Calculate the road distance in km from the quarry to the stone yard on</t>
  </si>
  <si>
    <t>Google Maps</t>
  </si>
  <si>
    <t>Type the exact location of the quarry</t>
  </si>
  <si>
    <t>Travelled within Europe:</t>
  </si>
  <si>
    <t>Travelled outside of Europe:</t>
  </si>
  <si>
    <t>km</t>
  </si>
  <si>
    <t>Type the exact location of the stone yard</t>
  </si>
  <si>
    <t>Calculate the road distance in km from the stone yard to the site on</t>
  </si>
  <si>
    <t>Type the exact location of the site</t>
  </si>
  <si>
    <t xml:space="preserve">Is there a sea leg of the journey from the quarry to the stone yard? </t>
  </si>
  <si>
    <t>No</t>
  </si>
  <si>
    <t>Is there a sea leg of the journey from the stone yard to the site?</t>
  </si>
  <si>
    <t>Yes</t>
  </si>
  <si>
    <t>Winning Raw Materials</t>
  </si>
  <si>
    <t>A1</t>
  </si>
  <si>
    <t>Unit</t>
  </si>
  <si>
    <t>H1</t>
  </si>
  <si>
    <t>H2</t>
  </si>
  <si>
    <t>H3</t>
  </si>
  <si>
    <t xml:space="preserve">COUNTRY OF DESTINATION </t>
  </si>
  <si>
    <t>kg GHG/t</t>
  </si>
  <si>
    <t>Country</t>
  </si>
  <si>
    <t>EC value</t>
  </si>
  <si>
    <t>Based on factor and distances from "input_values" sheet [kg GHG/t]</t>
  </si>
  <si>
    <t>Central Scotland (North)</t>
  </si>
  <si>
    <t>Central Scotland (South)</t>
  </si>
  <si>
    <t xml:space="preserve">Rest of England and Wales </t>
  </si>
  <si>
    <t>Rest of Europe</t>
  </si>
  <si>
    <t>China</t>
  </si>
  <si>
    <t>India</t>
  </si>
  <si>
    <t>A2</t>
  </si>
  <si>
    <t>Row Index</t>
  </si>
  <si>
    <t xml:space="preserve">COUNTRY OF ORIGIN </t>
  </si>
  <si>
    <t>Column Index</t>
  </si>
  <si>
    <t>A3</t>
  </si>
  <si>
    <t>A4</t>
  </si>
  <si>
    <t>A1-A4</t>
  </si>
  <si>
    <t>kg GHG</t>
  </si>
  <si>
    <t>Waste Factor for A2</t>
  </si>
  <si>
    <t>Datapoint</t>
  </si>
  <si>
    <t>AVG</t>
  </si>
  <si>
    <t>STDDV</t>
  </si>
  <si>
    <t>%</t>
  </si>
  <si>
    <t xml:space="preserve">These are 50 randomly generated datapoints for each region and for both A1 and A3 from within the ranges retrieved in the literature to produce a fixed average + errors bars as standard deviation. </t>
  </si>
  <si>
    <t>QUARRYING</t>
  </si>
  <si>
    <t>A1 (universal) [kg GHG/t]</t>
  </si>
  <si>
    <t>A1 (electricity) [kWh/t]</t>
  </si>
  <si>
    <t>A1 (UK)</t>
  </si>
  <si>
    <t>A1 (EU)</t>
  </si>
  <si>
    <t>A1 (China)</t>
  </si>
  <si>
    <t>A1 (India)</t>
  </si>
  <si>
    <t>A1 (RoW)</t>
  </si>
  <si>
    <t>GRID FACTORS [kg GHG/kWh] (source: DEFRA + carbonfootprint.com)</t>
  </si>
  <si>
    <t>PROCESSING</t>
  </si>
  <si>
    <t>A3 (universal) [kg GHG/t]</t>
  </si>
  <si>
    <t>A3 (electricity) [kWh/t]</t>
  </si>
  <si>
    <t>A3 (UK)</t>
  </si>
  <si>
    <t>A3 (EU)</t>
  </si>
  <si>
    <t>A3 (China)</t>
  </si>
  <si>
    <t>A3 (India)</t>
  </si>
  <si>
    <t>A3 (RoW)</t>
  </si>
  <si>
    <t>TRANSPORT FACTORS [kg GHG/t.km] (source: DEFRA)</t>
  </si>
  <si>
    <t xml:space="preserve">Land (EU) </t>
  </si>
  <si>
    <t>Land (Other)</t>
  </si>
  <si>
    <t>Sea</t>
  </si>
  <si>
    <t>Travelling to:</t>
  </si>
  <si>
    <t>Rest of England and Wales</t>
  </si>
  <si>
    <t>TRANSPORT DISTANCES (LAND-SEA-LAND) [km]</t>
  </si>
  <si>
    <t>Departing from:</t>
  </si>
  <si>
    <t>Abbreviations</t>
  </si>
  <si>
    <t>Details</t>
  </si>
  <si>
    <t>NS</t>
  </si>
  <si>
    <t>Highland, Moray, Aberdeen (and Shire), Islands (i.e. the Western Isles, Orkney, and Shetland)</t>
  </si>
  <si>
    <t>CS_N</t>
  </si>
  <si>
    <t>Argyll &amp; Bute, Stirlingshire, Clackmannanshire, Perth and Kinross, Dundee, Angus, Fife</t>
  </si>
  <si>
    <t>CS_S</t>
  </si>
  <si>
    <t>Edinburgh and Lothians (W, E, and Mid); Glasgow, Inverclyde; Renfrewshire (and East); W &amp; E Dunbartonshire; N &amp; S Lanarkshire; Falkirk; and N, E, and S Ayrshire</t>
  </si>
  <si>
    <t>S-E</t>
  </si>
  <si>
    <t>Scottish Borders, Dumfries &amp; Galloway, Cumbria, Northumberland</t>
  </si>
  <si>
    <t>RoUK</t>
  </si>
  <si>
    <t>RoE</t>
  </si>
  <si>
    <t>CN</t>
  </si>
  <si>
    <t>IN</t>
  </si>
  <si>
    <t>RoW</t>
  </si>
  <si>
    <t>Transport Assumptions:</t>
  </si>
  <si>
    <t>3) RoE is assumed to be Portugal and therefore road distances are calculated from there. Port of entry into Europe is assumed to be Rotterdam</t>
  </si>
  <si>
    <t>4) Sandtone travelling from CN leaves Shangdong on truck to Quingdao, then travels by sea either to Aberdeen or Southampton and then on truck again to the different regions</t>
  </si>
  <si>
    <t xml:space="preserve">5) RoW is assumed to be South Africa, with the quarry location in the Eastern Free State and Durban as port of departure </t>
  </si>
  <si>
    <t>6) Cells in the matrix above are land distance - sea distance - land distance - all distances are in km</t>
  </si>
  <si>
    <t>7) Conservative assumptions are made (i.e. maximum distance) for travel between the same region (e.g. Norther Scotland)</t>
  </si>
  <si>
    <t xml:space="preserve">Overall quantity of granite to be assessed </t>
  </si>
  <si>
    <t>BAR CHARTS FOR THE EMBODIED CARBON OF 1 TONNE OF GRANITE AS WELL AS THE OVERALL QUANTITY ASSESSED</t>
  </si>
  <si>
    <r>
      <t xml:space="preserve">The cradle-to-site embodied greenhouse gas emissions (embodied carbon) </t>
    </r>
    <r>
      <rPr>
        <b/>
        <u/>
        <sz val="10"/>
        <rFont val="Arial"/>
        <family val="2"/>
      </rPr>
      <t>for 1 tonne</t>
    </r>
    <r>
      <rPr>
        <sz val="10"/>
        <color rgb="FF000000"/>
        <rFont val="Arial"/>
        <family val="2"/>
      </rPr>
      <t xml:space="preserve"> of granite based on your location selection is:</t>
    </r>
  </si>
  <si>
    <r>
      <t xml:space="preserve">The cradle-to-site embodied greenhouse gas emissions (embodied carbon) </t>
    </r>
    <r>
      <rPr>
        <b/>
        <u/>
        <sz val="12"/>
        <rFont val="Arial"/>
        <family val="2"/>
      </rPr>
      <t>for 1 tonne</t>
    </r>
    <r>
      <rPr>
        <sz val="12"/>
        <color rgb="FF000000"/>
        <rFont val="Arial"/>
        <family val="2"/>
      </rPr>
      <t xml:space="preserve"> of granite based on your location selection is:</t>
    </r>
  </si>
  <si>
    <t>Processing Granite</t>
  </si>
  <si>
    <t>1) Granite travelling from IN to NS, CS_N, CS_S, S-E leaves Rajastan on truck to Mumbai, then travels by sea to Aberdeen through the Suez canal, and then on truck again to the different regions</t>
  </si>
  <si>
    <t>2) Granite travelling from IN to RoUK does the same trip as above on the Indian side but arrives in the UK at Southampton, and then on truck again</t>
  </si>
  <si>
    <t>Benchmark thresholds:</t>
  </si>
  <si>
    <t>Green, up to</t>
  </si>
  <si>
    <t>Yellow, up to</t>
  </si>
  <si>
    <t>Amber, up to</t>
  </si>
  <si>
    <t>Red, higher than</t>
  </si>
  <si>
    <t>Labels</t>
  </si>
  <si>
    <t>Green</t>
  </si>
  <si>
    <t>Yellow</t>
  </si>
  <si>
    <t>Amber</t>
  </si>
  <si>
    <t>Red</t>
  </si>
  <si>
    <t>Values</t>
  </si>
  <si>
    <t>Values for labels</t>
  </si>
  <si>
    <t>&gt; 1065</t>
  </si>
  <si>
    <t>&lt; 365</t>
  </si>
  <si>
    <t>&lt; 715</t>
  </si>
  <si>
    <t>&lt; 1065</t>
  </si>
  <si>
    <t>Value from simplified appraisal</t>
  </si>
  <si>
    <t>Your result</t>
  </si>
  <si>
    <t>LINEAR APPROACH</t>
  </si>
  <si>
    <t>NON-LINEAR APPROACH</t>
  </si>
  <si>
    <t>&lt; 250</t>
  </si>
  <si>
    <t>&lt; 360</t>
  </si>
  <si>
    <t>&lt; 770</t>
  </si>
  <si>
    <t>&gt; 770</t>
  </si>
  <si>
    <t>Red, higher than amber</t>
  </si>
  <si>
    <t>all road kms travelled in Europe</t>
  </si>
  <si>
    <t>first leg of road journey travelled outside Europe, second leg travelled within Europe</t>
  </si>
  <si>
    <t>first leg travelled within Europe, second leg outside of Europe</t>
  </si>
  <si>
    <t>all road kms travelled outside of Europe</t>
  </si>
  <si>
    <t xml:space="preserve">Overall quantity of sandstone to be assessed </t>
  </si>
  <si>
    <t>BAR CHARTS FOR THE EMBODIED CARBON OF 1 TONNE OF SANDSTONE AS WELL AS THE OVERALL QUANTITY ASSESSED</t>
  </si>
  <si>
    <r>
      <t xml:space="preserve">The cradle-to-site embodied greenhouse gas emissions (embodied carbon) </t>
    </r>
    <r>
      <rPr>
        <b/>
        <u/>
        <sz val="10"/>
        <rFont val="Arial"/>
        <family val="2"/>
      </rPr>
      <t>for 1 tonne</t>
    </r>
    <r>
      <rPr>
        <sz val="10"/>
        <color rgb="FF000000"/>
        <rFont val="Arial"/>
        <family val="2"/>
      </rPr>
      <t xml:space="preserve"> of sandstone based on your location selection is:</t>
    </r>
  </si>
  <si>
    <t>Processing Sandstone</t>
  </si>
  <si>
    <t>1) Sandstone travelling from IN to NS, CS_N, CS_S, S-E leaves Rajastan on truck to Mumbai, then travels by sea to Aberdeen through the Suez canal, and then on truck again to the different regions</t>
  </si>
  <si>
    <t>2) Sandstone travelling from IN to RoUK does the same trip as above on the Indian side but arrives in the UK at Southampton, and then on truck again</t>
  </si>
  <si>
    <t>Welcome to the embodied carbon calculator for sandstone and granite of Historic Environment</t>
  </si>
  <si>
    <t>Scotland (HES).</t>
  </si>
  <si>
    <t xml:space="preserve">This tool allows you to carry out both simplified and detailed assessments for each of the two </t>
  </si>
  <si>
    <t>materials.</t>
  </si>
  <si>
    <t>The calculator reads background data depending on the location of the quarry, stoneyard and</t>
  </si>
  <si>
    <t>site. Given the focus on Scotland, the country has been broken down into four macro-areas.</t>
  </si>
  <si>
    <t>These are:</t>
  </si>
  <si>
    <t>Edinburgh and Lothians (W, E, and Mid); Glasgow, Inverclyde; Renfrewshire (and East);</t>
  </si>
  <si>
    <t>W &amp; E Dunbartonshire; N &amp; S Lanarkshire; Falkirk; and N, E, and S Ayrshire.</t>
  </si>
  <si>
    <t>Argyll &amp; Bute, Stirlingshire, Clackmannanshire, Perth and Kinross, Dundee, Angus, Fife.</t>
  </si>
  <si>
    <t>Highland, Moray, Aberdeen (and Shire), Islands (i.e. the Western Isles, Orkney, and Shetland).</t>
  </si>
  <si>
    <r>
      <rPr>
        <b/>
        <sz val="10"/>
        <color rgb="FF000000"/>
        <rFont val="Arial"/>
        <family val="2"/>
      </rPr>
      <t>Northern Scotland</t>
    </r>
    <r>
      <rPr>
        <sz val="10"/>
        <color rgb="FF000000"/>
        <rFont val="Arial"/>
        <family val="2"/>
      </rPr>
      <t>, which includes:</t>
    </r>
  </si>
  <si>
    <r>
      <rPr>
        <b/>
        <sz val="10"/>
        <color rgb="FF000000"/>
        <rFont val="Arial"/>
        <family val="2"/>
      </rPr>
      <t>Central Scotland (North)</t>
    </r>
    <r>
      <rPr>
        <sz val="10"/>
        <color rgb="FF000000"/>
        <rFont val="Arial"/>
        <family val="2"/>
      </rPr>
      <t>, which includes:</t>
    </r>
  </si>
  <si>
    <r>
      <rPr>
        <b/>
        <sz val="10"/>
        <color rgb="FF000000"/>
        <rFont val="Arial"/>
        <family val="2"/>
      </rPr>
      <t>Central Scotland (South)</t>
    </r>
    <r>
      <rPr>
        <sz val="10"/>
        <color rgb="FF000000"/>
        <rFont val="Arial"/>
        <family val="2"/>
      </rPr>
      <t>, which includes:</t>
    </r>
  </si>
  <si>
    <r>
      <t xml:space="preserve">The </t>
    </r>
    <r>
      <rPr>
        <b/>
        <sz val="10"/>
        <color rgb="FF000000"/>
        <rFont val="Arial"/>
        <family val="2"/>
      </rPr>
      <t>Scotland-England border</t>
    </r>
    <r>
      <rPr>
        <sz val="10"/>
        <color rgb="FF000000"/>
        <rFont val="Arial"/>
        <family val="2"/>
      </rPr>
      <t xml:space="preserve"> region, which includes:</t>
    </r>
  </si>
  <si>
    <r>
      <t xml:space="preserve">The </t>
    </r>
    <r>
      <rPr>
        <b/>
        <sz val="10"/>
        <color rgb="FF000000"/>
        <rFont val="Arial"/>
        <family val="2"/>
      </rPr>
      <t>simplified</t>
    </r>
    <r>
      <rPr>
        <sz val="10"/>
        <color rgb="FF000000"/>
        <rFont val="Arial"/>
        <family val="2"/>
      </rPr>
      <t xml:space="preserve"> appraisal for </t>
    </r>
    <r>
      <rPr>
        <b/>
        <sz val="10"/>
        <color rgb="FF000000"/>
        <rFont val="Arial"/>
        <family val="2"/>
      </rPr>
      <t>sandstone</t>
    </r>
    <r>
      <rPr>
        <sz val="10"/>
        <color rgb="FF000000"/>
        <rFont val="Arial"/>
        <family val="2"/>
      </rPr>
      <t xml:space="preserve"> can be accessed</t>
    </r>
    <r>
      <rPr>
        <sz val="10"/>
        <color rgb="FF000000"/>
        <rFont val="Arial"/>
        <family val="2"/>
      </rPr>
      <t xml:space="preserve"> by clicking</t>
    </r>
  </si>
  <si>
    <r>
      <t xml:space="preserve">The </t>
    </r>
    <r>
      <rPr>
        <b/>
        <sz val="10"/>
        <color rgb="FF000000"/>
        <rFont val="Arial"/>
        <family val="2"/>
      </rPr>
      <t>detailed</t>
    </r>
    <r>
      <rPr>
        <sz val="10"/>
        <color rgb="FF000000"/>
        <rFont val="Arial"/>
        <family val="2"/>
      </rPr>
      <t xml:space="preserve"> calculator for </t>
    </r>
    <r>
      <rPr>
        <b/>
        <sz val="10"/>
        <color rgb="FF000000"/>
        <rFont val="Arial"/>
        <family val="2"/>
      </rPr>
      <t>sandstone</t>
    </r>
    <r>
      <rPr>
        <sz val="10"/>
        <color rgb="FF000000"/>
        <rFont val="Arial"/>
        <family val="2"/>
      </rPr>
      <t xml:space="preserve"> can be accessed </t>
    </r>
    <r>
      <rPr>
        <sz val="10"/>
        <color rgb="FF000000"/>
        <rFont val="Arial"/>
        <family val="2"/>
      </rPr>
      <t>by clicking</t>
    </r>
  </si>
  <si>
    <r>
      <t xml:space="preserve">The </t>
    </r>
    <r>
      <rPr>
        <b/>
        <sz val="10"/>
        <color rgb="FF000000"/>
        <rFont val="Arial"/>
        <family val="2"/>
      </rPr>
      <t>simplified</t>
    </r>
    <r>
      <rPr>
        <sz val="10"/>
        <color rgb="FF000000"/>
        <rFont val="Arial"/>
        <family val="2"/>
      </rPr>
      <t xml:space="preserve"> appraisal for </t>
    </r>
    <r>
      <rPr>
        <b/>
        <sz val="10"/>
        <color rgb="FF000000"/>
        <rFont val="Arial"/>
        <family val="2"/>
      </rPr>
      <t>granite</t>
    </r>
    <r>
      <rPr>
        <sz val="10"/>
        <color rgb="FF000000"/>
        <rFont val="Arial"/>
        <family val="2"/>
      </rPr>
      <t xml:space="preserve"> can be accessed</t>
    </r>
    <r>
      <rPr>
        <sz val="10"/>
        <color rgb="FF000000"/>
        <rFont val="Arial"/>
        <family val="2"/>
      </rPr>
      <t xml:space="preserve"> by clicking</t>
    </r>
  </si>
  <si>
    <r>
      <t xml:space="preserve">The </t>
    </r>
    <r>
      <rPr>
        <b/>
        <sz val="10"/>
        <color rgb="FF000000"/>
        <rFont val="Arial"/>
        <family val="2"/>
      </rPr>
      <t>detailed</t>
    </r>
    <r>
      <rPr>
        <sz val="10"/>
        <color rgb="FF000000"/>
        <rFont val="Arial"/>
        <family val="2"/>
      </rPr>
      <t xml:space="preserve"> calculator for </t>
    </r>
    <r>
      <rPr>
        <b/>
        <sz val="10"/>
        <color rgb="FF000000"/>
        <rFont val="Arial"/>
        <family val="2"/>
      </rPr>
      <t>granite</t>
    </r>
    <r>
      <rPr>
        <sz val="10"/>
        <color rgb="FF000000"/>
        <rFont val="Arial"/>
        <family val="2"/>
      </rPr>
      <t xml:space="preserve"> can be accessed </t>
    </r>
    <r>
      <rPr>
        <sz val="10"/>
        <color rgb="FF000000"/>
        <rFont val="Arial"/>
        <family val="2"/>
      </rPr>
      <t>by clicking</t>
    </r>
  </si>
  <si>
    <t>Sandstone_simplified</t>
  </si>
  <si>
    <t>Sandstone_detailed</t>
  </si>
  <si>
    <t>Granite_simplified</t>
  </si>
  <si>
    <t>Granite_detailed</t>
  </si>
  <si>
    <t>Location of the stone yard (factory)</t>
  </si>
  <si>
    <t>Length of sea-trip quarry-stone yard:</t>
  </si>
  <si>
    <t>nautical miles</t>
  </si>
  <si>
    <t>Length of sea-trip stone yard-site:</t>
  </si>
  <si>
    <r>
      <rPr>
        <b/>
        <sz val="10"/>
        <color theme="0"/>
        <rFont val="Arial"/>
        <family val="2"/>
      </rPr>
      <t>SIMPLIFIED APPRAISAL</t>
    </r>
    <r>
      <rPr>
        <sz val="10"/>
        <color theme="0"/>
        <rFont val="Arial"/>
        <family val="2"/>
      </rPr>
      <t xml:space="preserve"> - VALUES NORMALISED PER UNIT (i.e. kg GHG/t):</t>
    </r>
  </si>
  <si>
    <t>Return to FRONT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</si>
</sst>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u/>
      <sz val="12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rgb="FF1155CC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Calibri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B6D7A8"/>
        <bgColor rgb="FFB6D7A8"/>
      </patternFill>
    </fill>
    <fill>
      <patternFill patternType="solid">
        <fgColor rgb="FFB7E1CD"/>
        <bgColor rgb="FFB7E1CD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ck">
        <color rgb="FF274E13"/>
      </left>
      <right/>
      <top style="thick">
        <color rgb="FF274E13"/>
      </top>
      <bottom/>
      <diagonal/>
    </border>
    <border>
      <left/>
      <right/>
      <top style="thick">
        <color rgb="FF274E13"/>
      </top>
      <bottom/>
      <diagonal/>
    </border>
    <border>
      <left/>
      <right style="thick">
        <color rgb="FF274E13"/>
      </right>
      <top style="thick">
        <color rgb="FF274E13"/>
      </top>
      <bottom/>
      <diagonal/>
    </border>
    <border>
      <left style="thick">
        <color rgb="FF274E13"/>
      </left>
      <right/>
      <top/>
      <bottom/>
      <diagonal/>
    </border>
    <border>
      <left/>
      <right style="thick">
        <color rgb="FF274E13"/>
      </right>
      <top/>
      <bottom/>
      <diagonal/>
    </border>
    <border>
      <left style="thick">
        <color rgb="FF274E13"/>
      </left>
      <right/>
      <top/>
      <bottom style="thick">
        <color rgb="FF274E13"/>
      </bottom>
      <diagonal/>
    </border>
    <border>
      <left/>
      <right/>
      <top/>
      <bottom style="thick">
        <color rgb="FF274E13"/>
      </bottom>
      <diagonal/>
    </border>
    <border>
      <left/>
      <right style="thick">
        <color rgb="FF274E13"/>
      </right>
      <top/>
      <bottom style="thick">
        <color rgb="FF274E13"/>
      </bottom>
      <diagonal/>
    </border>
    <border>
      <left style="thick">
        <color rgb="FF274E13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ck">
        <color rgb="FF274E13"/>
      </right>
      <top/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59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5" xfId="0" applyFont="1" applyBorder="1"/>
    <xf numFmtId="0" fontId="2" fillId="0" borderId="4" xfId="0" applyFont="1" applyBorder="1" applyAlignment="1"/>
    <xf numFmtId="0" fontId="2" fillId="0" borderId="0" xfId="0" applyFont="1" applyAlignment="1"/>
    <xf numFmtId="0" fontId="2" fillId="0" borderId="5" xfId="0" applyFont="1" applyBorder="1" applyAlignment="1"/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0" fontId="4" fillId="0" borderId="0" xfId="0" applyFont="1" applyAlignment="1"/>
    <xf numFmtId="0" fontId="1" fillId="0" borderId="0" xfId="0" applyFont="1" applyAlignment="1"/>
    <xf numFmtId="0" fontId="5" fillId="0" borderId="0" xfId="0" applyFont="1" applyAlignme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/>
    </xf>
    <xf numFmtId="0" fontId="1" fillId="0" borderId="0" xfId="0" applyFont="1"/>
    <xf numFmtId="0" fontId="9" fillId="0" borderId="0" xfId="0" applyFont="1" applyAlignment="1">
      <alignment horizontal="left"/>
    </xf>
    <xf numFmtId="0" fontId="0" fillId="0" borderId="0" xfId="0" applyFont="1" applyAlignment="1"/>
    <xf numFmtId="0" fontId="11" fillId="0" borderId="15" xfId="0" applyFont="1" applyBorder="1" applyAlignment="1"/>
    <xf numFmtId="0" fontId="0" fillId="0" borderId="0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9" xfId="0" applyFont="1" applyBorder="1" applyAlignment="1"/>
    <xf numFmtId="0" fontId="0" fillId="0" borderId="0" xfId="0"/>
    <xf numFmtId="0" fontId="16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16" fillId="0" borderId="0" xfId="0" applyFont="1" applyAlignment="1">
      <alignment horizontal="center" vertical="center"/>
    </xf>
    <xf numFmtId="0" fontId="16" fillId="0" borderId="5" xfId="0" applyFont="1" applyBorder="1"/>
    <xf numFmtId="0" fontId="17" fillId="0" borderId="4" xfId="0" applyFont="1" applyBorder="1"/>
    <xf numFmtId="0" fontId="17" fillId="0" borderId="0" xfId="0" applyFont="1"/>
    <xf numFmtId="0" fontId="17" fillId="0" borderId="5" xfId="0" applyFont="1" applyBorder="1"/>
    <xf numFmtId="0" fontId="16" fillId="0" borderId="0" xfId="0" applyFont="1" applyAlignment="1">
      <alignment horizontal="left"/>
    </xf>
    <xf numFmtId="0" fontId="16" fillId="0" borderId="5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7" xfId="0" applyFont="1" applyBorder="1" applyAlignment="1">
      <alignment horizontal="left"/>
    </xf>
    <xf numFmtId="0" fontId="16" fillId="0" borderId="7" xfId="0" applyFont="1" applyBorder="1"/>
    <xf numFmtId="0" fontId="16" fillId="0" borderId="8" xfId="0" applyFont="1" applyBorder="1"/>
    <xf numFmtId="0" fontId="19" fillId="0" borderId="0" xfId="0" applyFont="1"/>
    <xf numFmtId="0" fontId="16" fillId="0" borderId="0" xfId="0" applyFont="1"/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6" fillId="0" borderId="4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7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18" xfId="0" applyFont="1" applyBorder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5" fillId="0" borderId="15" xfId="1" applyBorder="1" applyAlignment="1"/>
    <xf numFmtId="0" fontId="16" fillId="2" borderId="0" xfId="0" applyFont="1" applyFill="1" applyProtection="1"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6" fillId="4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0" fillId="0" borderId="0" xfId="0" applyProtection="1"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4" borderId="0" xfId="0" applyFont="1" applyFill="1" applyAlignment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24" fillId="0" borderId="0" xfId="0" applyFont="1" applyFill="1" applyBorder="1"/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 vertical="center" textRotation="90"/>
    </xf>
    <xf numFmtId="164" fontId="25" fillId="0" borderId="0" xfId="0" applyNumberFormat="1" applyFont="1" applyFill="1" applyBorder="1"/>
    <xf numFmtId="0" fontId="25" fillId="0" borderId="0" xfId="0" applyFont="1" applyFill="1" applyBorder="1" applyAlignment="1">
      <alignment horizontal="center" vertical="center"/>
    </xf>
    <xf numFmtId="1" fontId="25" fillId="0" borderId="0" xfId="0" applyNumberFormat="1" applyFont="1" applyFill="1" applyBorder="1"/>
    <xf numFmtId="2" fontId="25" fillId="0" borderId="0" xfId="0" applyNumberFormat="1" applyFont="1" applyFill="1" applyBorder="1"/>
    <xf numFmtId="1" fontId="25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25" fillId="0" borderId="0" xfId="0" applyFont="1" applyFill="1" applyBorder="1" applyAlignment="1"/>
    <xf numFmtId="164" fontId="25" fillId="0" borderId="0" xfId="0" applyNumberFormat="1" applyFont="1" applyFill="1" applyBorder="1" applyAlignment="1"/>
    <xf numFmtId="1" fontId="25" fillId="0" borderId="0" xfId="0" applyNumberFormat="1" applyFont="1" applyFill="1" applyBorder="1" applyAlignment="1"/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15" fillId="5" borderId="0" xfId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/>
    <xf numFmtId="164" fontId="25" fillId="0" borderId="0" xfId="0" applyNumberFormat="1" applyFont="1" applyFill="1" applyBorder="1" applyAlignment="1" applyProtection="1">
      <alignment horizontal="center" vertical="center"/>
    </xf>
    <xf numFmtId="2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15" fillId="5" borderId="0" xfId="1" applyFill="1" applyBorder="1" applyAlignment="1" applyProtection="1">
      <alignment wrapText="1"/>
      <protection locked="0"/>
    </xf>
    <xf numFmtId="0" fontId="28" fillId="5" borderId="0" xfId="1" applyFont="1" applyFill="1" applyBorder="1" applyAlignment="1" applyProtection="1">
      <alignment wrapText="1"/>
      <protection locked="0"/>
    </xf>
    <xf numFmtId="0" fontId="15" fillId="5" borderId="0" xfId="1" applyFont="1" applyFill="1" applyBorder="1" applyAlignment="1" applyProtection="1">
      <alignment wrapText="1"/>
      <protection locked="0"/>
    </xf>
    <xf numFmtId="0" fontId="16" fillId="0" borderId="6" xfId="0" applyFont="1" applyBorder="1" applyAlignment="1">
      <alignment horizontal="right"/>
    </xf>
    <xf numFmtId="0" fontId="18" fillId="0" borderId="7" xfId="0" applyFont="1" applyBorder="1"/>
    <xf numFmtId="0" fontId="17" fillId="0" borderId="0" xfId="0" applyFont="1" applyAlignment="1">
      <alignment wrapText="1"/>
    </xf>
    <xf numFmtId="0" fontId="0" fillId="0" borderId="0" xfId="0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4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1" fillId="0" borderId="4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1" fillId="0" borderId="6" xfId="0" applyFont="1" applyBorder="1" applyAlignment="1">
      <alignment horizontal="right"/>
    </xf>
    <xf numFmtId="0" fontId="3" fillId="0" borderId="7" xfId="0" applyFont="1" applyBorder="1"/>
    <xf numFmtId="0" fontId="2" fillId="0" borderId="0" xfId="0" applyFont="1" applyAlignment="1">
      <alignment wrapText="1"/>
    </xf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textRotation="90"/>
    </xf>
    <xf numFmtId="0" fontId="25" fillId="0" borderId="0" xfId="0" applyFont="1" applyFill="1" applyBorder="1" applyAlignment="1"/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center" vertical="top" wrapText="1"/>
    </xf>
    <xf numFmtId="0" fontId="25" fillId="0" borderId="0" xfId="0" applyFont="1" applyFill="1" applyBorder="1" applyProtection="1"/>
    <xf numFmtId="0" fontId="25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top"/>
    </xf>
    <xf numFmtId="0" fontId="24" fillId="0" borderId="0" xfId="0" applyFont="1" applyFill="1" applyBorder="1" applyAlignment="1" applyProtection="1">
      <alignment horizontal="center" vertical="center" wrapText="1"/>
    </xf>
    <xf numFmtId="0" fontId="23" fillId="0" borderId="0" xfId="1" applyFont="1" applyBorder="1" applyAlignment="1" applyProtection="1">
      <protection locked="0"/>
    </xf>
    <xf numFmtId="0" fontId="15" fillId="0" borderId="0" xfId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15" fillId="0" borderId="0" xfId="1" applyFill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>
                <a:solidFill>
                  <a:srgbClr val="757575"/>
                </a:solidFill>
                <a:latin typeface="Verdana"/>
              </a:defRPr>
            </a:pPr>
            <a:r>
              <a:rPr lang="en-GB" sz="1400" b="0">
                <a:solidFill>
                  <a:srgbClr val="757575"/>
                </a:solidFill>
                <a:latin typeface="Verdana"/>
              </a:rPr>
              <a:t>Embodied carbon of 1 tonne of sandstone</a:t>
            </a:r>
          </a:p>
        </c:rich>
      </c:tx>
      <c:layout>
        <c:manualLayout>
          <c:xMode val="edge"/>
          <c:yMode val="edge"/>
          <c:x val="0.14893617021276595"/>
          <c:y val="4.166666666666666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E69138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percentage"/>
            <c:noEndCap val="0"/>
            <c:val val="30"/>
          </c:errBars>
          <c:cat>
            <c:strRef>
              <c:f>s_impacts_calculator_simplified!$H$3:$H$7</c:f>
              <c:strCache>
                <c:ptCount val="5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A1-A4</c:v>
                </c:pt>
              </c:strCache>
            </c:strRef>
          </c:cat>
          <c:val>
            <c:numRef>
              <c:f>s_impacts_calculator_simplified!$J$19:$J$23</c:f>
              <c:numCache>
                <c:formatCode>0</c:formatCode>
                <c:ptCount val="5"/>
                <c:pt idx="0">
                  <c:v>18.5</c:v>
                </c:pt>
                <c:pt idx="1">
                  <c:v>15.48</c:v>
                </c:pt>
                <c:pt idx="2">
                  <c:v>43.9</c:v>
                </c:pt>
                <c:pt idx="3">
                  <c:v>83</c:v>
                </c:pt>
                <c:pt idx="4">
                  <c:v>160.88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89B-8E49-B8F8-0ED1E72DB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461628"/>
        <c:axId val="268529030"/>
      </c:barChart>
      <c:catAx>
        <c:axId val="4654616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68529030"/>
        <c:crosses val="autoZero"/>
        <c:auto val="1"/>
        <c:lblAlgn val="ctr"/>
        <c:lblOffset val="100"/>
        <c:noMultiLvlLbl val="1"/>
      </c:catAx>
      <c:valAx>
        <c:axId val="2685290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EC  [kg GHG/t]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65461628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>
                <a:solidFill>
                  <a:srgbClr val="757575"/>
                </a:solidFill>
                <a:latin typeface="Verdana"/>
              </a:defRPr>
            </a:pPr>
            <a:r>
              <a:rPr lang="en-GB" sz="1400" b="0">
                <a:solidFill>
                  <a:srgbClr val="757575"/>
                </a:solidFill>
                <a:latin typeface="Verdana"/>
              </a:rPr>
              <a:t>Embodied carbon of your overall quantity of sandstone</a:t>
            </a:r>
          </a:p>
        </c:rich>
      </c:tx>
      <c:layout>
        <c:manualLayout>
          <c:xMode val="edge"/>
          <c:yMode val="edge"/>
          <c:x val="0.16956802063185042"/>
          <c:y val="2.9166666666666667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B6D7A8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percentage"/>
            <c:noEndCap val="0"/>
            <c:val val="30"/>
          </c:errBars>
          <c:cat>
            <c:strRef>
              <c:f>s_impacts_calculator_simplified!$H$3:$H$7</c:f>
              <c:strCache>
                <c:ptCount val="5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A1-A4</c:v>
                </c:pt>
              </c:strCache>
            </c:strRef>
          </c:cat>
          <c:val>
            <c:numRef>
              <c:f>s_impacts_calculator_simplified!$L$19:$L$23</c:f>
              <c:numCache>
                <c:formatCode>0</c:formatCode>
                <c:ptCount val="5"/>
                <c:pt idx="0">
                  <c:v>185</c:v>
                </c:pt>
                <c:pt idx="1">
                  <c:v>154.80000000000001</c:v>
                </c:pt>
                <c:pt idx="2">
                  <c:v>439</c:v>
                </c:pt>
                <c:pt idx="3">
                  <c:v>830</c:v>
                </c:pt>
                <c:pt idx="4">
                  <c:v>1608.8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803-8A49-90A9-D0BC3F011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930044"/>
        <c:axId val="550302881"/>
      </c:barChart>
      <c:catAx>
        <c:axId val="16989300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50302881"/>
        <c:crosses val="autoZero"/>
        <c:auto val="1"/>
        <c:lblAlgn val="ctr"/>
        <c:lblOffset val="100"/>
        <c:noMultiLvlLbl val="1"/>
      </c:catAx>
      <c:valAx>
        <c:axId val="5503028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EC  [kg GHG]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98930044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>
                <a:solidFill>
                  <a:srgbClr val="757575"/>
                </a:solidFill>
                <a:latin typeface="Verdana"/>
              </a:defRPr>
            </a:pPr>
            <a:r>
              <a:rPr lang="en-GB" sz="1400" b="0">
                <a:solidFill>
                  <a:srgbClr val="757575"/>
                </a:solidFill>
                <a:latin typeface="Verdana"/>
              </a:rPr>
              <a:t>Embodied carbon of 1 tonne of sandstone</a:t>
            </a:r>
          </a:p>
        </c:rich>
      </c:tx>
      <c:layout>
        <c:manualLayout>
          <c:xMode val="edge"/>
          <c:yMode val="edge"/>
          <c:x val="0.17143963478159777"/>
          <c:y val="4.583333333333333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E69138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percentage"/>
            <c:noEndCap val="0"/>
            <c:val val="30"/>
          </c:errBars>
          <c:cat>
            <c:strRef>
              <c:f>s_impacts_calculator_simplified!$H$3:$H$7</c:f>
              <c:strCache>
                <c:ptCount val="5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A1-A4</c:v>
                </c:pt>
              </c:strCache>
            </c:strRef>
          </c:cat>
          <c:val>
            <c:numRef>
              <c:f>s_impacts_calculator_detailed!$J$19:$J$23</c:f>
              <c:numCache>
                <c:formatCode>0</c:formatCode>
                <c:ptCount val="5"/>
                <c:pt idx="0">
                  <c:v>18.5</c:v>
                </c:pt>
                <c:pt idx="1">
                  <c:v>1.29</c:v>
                </c:pt>
                <c:pt idx="2">
                  <c:v>43.9</c:v>
                </c:pt>
                <c:pt idx="3">
                  <c:v>40</c:v>
                </c:pt>
                <c:pt idx="4">
                  <c:v>103.69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75D-6642-9E10-69BD3D21E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61563"/>
        <c:axId val="253515150"/>
      </c:barChart>
      <c:catAx>
        <c:axId val="789615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3515150"/>
        <c:crosses val="autoZero"/>
        <c:auto val="1"/>
        <c:lblAlgn val="ctr"/>
        <c:lblOffset val="100"/>
        <c:noMultiLvlLbl val="1"/>
      </c:catAx>
      <c:valAx>
        <c:axId val="2535151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EC  [kg GHG/t]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8961563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>
                <a:solidFill>
                  <a:srgbClr val="757575"/>
                </a:solidFill>
                <a:latin typeface="Verdana"/>
              </a:defRPr>
            </a:pPr>
            <a:r>
              <a:rPr lang="en-GB" sz="1400" b="0">
                <a:solidFill>
                  <a:srgbClr val="757575"/>
                </a:solidFill>
                <a:latin typeface="Verdana"/>
              </a:rPr>
              <a:t>Embodied carbon of your overall quantity of sandstone</a:t>
            </a:r>
          </a:p>
        </c:rich>
      </c:tx>
      <c:layout>
        <c:manualLayout>
          <c:xMode val="edge"/>
          <c:yMode val="edge"/>
          <c:x val="0.18762088974854935"/>
          <c:y val="3.3333333333333333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B7E1C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percentage"/>
            <c:noEndCap val="0"/>
            <c:val val="30"/>
          </c:errBars>
          <c:cat>
            <c:strRef>
              <c:f>s_impacts_calculator_simplified!$H$3:$H$7</c:f>
              <c:strCache>
                <c:ptCount val="5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A1-A4</c:v>
                </c:pt>
              </c:strCache>
            </c:strRef>
          </c:cat>
          <c:val>
            <c:numRef>
              <c:f>s_impacts_calculator_detailed!$L$19:$L$23</c:f>
              <c:numCache>
                <c:formatCode>0</c:formatCode>
                <c:ptCount val="5"/>
                <c:pt idx="0">
                  <c:v>185</c:v>
                </c:pt>
                <c:pt idx="1">
                  <c:v>12.9</c:v>
                </c:pt>
                <c:pt idx="2">
                  <c:v>439</c:v>
                </c:pt>
                <c:pt idx="3">
                  <c:v>400</c:v>
                </c:pt>
                <c:pt idx="4">
                  <c:v>1036.9000000000001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B42-DD40-9931-79494B579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808677"/>
        <c:axId val="1293167503"/>
      </c:barChart>
      <c:catAx>
        <c:axId val="20938086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3167503"/>
        <c:crosses val="autoZero"/>
        <c:auto val="1"/>
        <c:lblAlgn val="ctr"/>
        <c:lblOffset val="100"/>
        <c:noMultiLvlLbl val="1"/>
      </c:catAx>
      <c:valAx>
        <c:axId val="12931675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EC  [kg GHG]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93808677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>
                <a:solidFill>
                  <a:srgbClr val="757575"/>
                </a:solidFill>
                <a:latin typeface="Verdana"/>
              </a:defRPr>
            </a:pPr>
            <a:r>
              <a:rPr lang="en-GB" sz="1400" b="0">
                <a:solidFill>
                  <a:srgbClr val="757575"/>
                </a:solidFill>
                <a:latin typeface="Verdana"/>
              </a:rPr>
              <a:t>Embodied carbon of 1 tonne of granite</a:t>
            </a:r>
          </a:p>
        </c:rich>
      </c:tx>
      <c:layout>
        <c:manualLayout>
          <c:xMode val="edge"/>
          <c:yMode val="edge"/>
          <c:x val="0.14893617021276595"/>
          <c:y val="4.166666666666666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E69138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percentage"/>
            <c:noEndCap val="0"/>
            <c:val val="30"/>
          </c:errBars>
          <c:cat>
            <c:strRef>
              <c:f>g_impacts_calculator_simplified!$H$3:$H$7</c:f>
              <c:strCache>
                <c:ptCount val="5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A1-A4</c:v>
                </c:pt>
              </c:strCache>
            </c:strRef>
          </c:cat>
          <c:val>
            <c:numRef>
              <c:f>g_impacts_calculator_simplified!$J$19:$J$23</c:f>
              <c:numCache>
                <c:formatCode>0</c:formatCode>
                <c:ptCount val="5"/>
                <c:pt idx="0">
                  <c:v>53.1</c:v>
                </c:pt>
                <c:pt idx="1">
                  <c:v>447.45000000000005</c:v>
                </c:pt>
                <c:pt idx="2">
                  <c:v>67</c:v>
                </c:pt>
                <c:pt idx="3">
                  <c:v>514.5</c:v>
                </c:pt>
                <c:pt idx="4">
                  <c:v>1082.0500000000002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1A3-43A9-8B1A-3B7F2F3B1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461628"/>
        <c:axId val="268529030"/>
      </c:barChart>
      <c:catAx>
        <c:axId val="4654616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68529030"/>
        <c:crosses val="autoZero"/>
        <c:auto val="1"/>
        <c:lblAlgn val="ctr"/>
        <c:lblOffset val="100"/>
        <c:noMultiLvlLbl val="1"/>
      </c:catAx>
      <c:valAx>
        <c:axId val="2685290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EC  [kg GHG/t]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65461628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>
                <a:solidFill>
                  <a:srgbClr val="757575"/>
                </a:solidFill>
                <a:latin typeface="Verdana"/>
              </a:defRPr>
            </a:pPr>
            <a:r>
              <a:rPr lang="en-GB" sz="1400" b="0">
                <a:solidFill>
                  <a:srgbClr val="757575"/>
                </a:solidFill>
                <a:latin typeface="Verdana"/>
              </a:rPr>
              <a:t>Embodied carbon of your overall quantity of granite</a:t>
            </a:r>
          </a:p>
        </c:rich>
      </c:tx>
      <c:layout>
        <c:manualLayout>
          <c:xMode val="edge"/>
          <c:yMode val="edge"/>
          <c:x val="0.16956802063185042"/>
          <c:y val="2.9166666666666667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B6D7A8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percentage"/>
            <c:noEndCap val="0"/>
            <c:val val="30"/>
          </c:errBars>
          <c:cat>
            <c:strRef>
              <c:f>g_impacts_calculator_simplified!$H$3:$H$7</c:f>
              <c:strCache>
                <c:ptCount val="5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A1-A4</c:v>
                </c:pt>
              </c:strCache>
            </c:strRef>
          </c:cat>
          <c:val>
            <c:numRef>
              <c:f>g_impacts_calculator_simplified!$L$19:$L$23</c:f>
              <c:numCache>
                <c:formatCode>0</c:formatCode>
                <c:ptCount val="5"/>
                <c:pt idx="0">
                  <c:v>531</c:v>
                </c:pt>
                <c:pt idx="1">
                  <c:v>4474.5</c:v>
                </c:pt>
                <c:pt idx="2">
                  <c:v>670</c:v>
                </c:pt>
                <c:pt idx="3">
                  <c:v>5145</c:v>
                </c:pt>
                <c:pt idx="4">
                  <c:v>10820.5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9C0-47A4-85D8-E5B7AFFB5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930044"/>
        <c:axId val="550302881"/>
      </c:barChart>
      <c:catAx>
        <c:axId val="16989300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50302881"/>
        <c:crosses val="autoZero"/>
        <c:auto val="1"/>
        <c:lblAlgn val="ctr"/>
        <c:lblOffset val="100"/>
        <c:noMultiLvlLbl val="1"/>
      </c:catAx>
      <c:valAx>
        <c:axId val="5503028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EC  [kg GHG]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98930044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>
                <a:solidFill>
                  <a:srgbClr val="757575"/>
                </a:solidFill>
                <a:latin typeface="Verdana"/>
              </a:defRPr>
            </a:pPr>
            <a:r>
              <a:rPr lang="en-GB" sz="1400" b="0">
                <a:solidFill>
                  <a:srgbClr val="757575"/>
                </a:solidFill>
                <a:latin typeface="Verdana"/>
              </a:rPr>
              <a:t>Embodied carbon of 1 tonne of granite</a:t>
            </a:r>
          </a:p>
        </c:rich>
      </c:tx>
      <c:layout>
        <c:manualLayout>
          <c:xMode val="edge"/>
          <c:yMode val="edge"/>
          <c:x val="0.17143963478159777"/>
          <c:y val="4.583333333333333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E69138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percentage"/>
            <c:noEndCap val="0"/>
            <c:val val="30"/>
          </c:errBars>
          <c:cat>
            <c:strRef>
              <c:f>g_impacts_calculator_simplified!$H$3:$H$7</c:f>
              <c:strCache>
                <c:ptCount val="5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A1-A4</c:v>
                </c:pt>
              </c:strCache>
            </c:strRef>
          </c:cat>
          <c:val>
            <c:numRef>
              <c:f>g_impacts_calculator_detailed!$J$19:$J$23</c:f>
              <c:numCache>
                <c:formatCode>0</c:formatCode>
                <c:ptCount val="5"/>
                <c:pt idx="0">
                  <c:v>53.1</c:v>
                </c:pt>
                <c:pt idx="1">
                  <c:v>119.32000000000001</c:v>
                </c:pt>
                <c:pt idx="2">
                  <c:v>67</c:v>
                </c:pt>
                <c:pt idx="3">
                  <c:v>485.88</c:v>
                </c:pt>
                <c:pt idx="4">
                  <c:v>725.3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55E-4AC6-A13A-5A631F22A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61563"/>
        <c:axId val="253515150"/>
      </c:barChart>
      <c:catAx>
        <c:axId val="789615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3515150"/>
        <c:crosses val="autoZero"/>
        <c:auto val="1"/>
        <c:lblAlgn val="ctr"/>
        <c:lblOffset val="100"/>
        <c:noMultiLvlLbl val="1"/>
      </c:catAx>
      <c:valAx>
        <c:axId val="2535151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EC  [kg GHG/t]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8961563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>
                <a:solidFill>
                  <a:srgbClr val="757575"/>
                </a:solidFill>
                <a:latin typeface="Verdana"/>
              </a:defRPr>
            </a:pPr>
            <a:r>
              <a:rPr lang="en-GB" sz="1400" b="0">
                <a:solidFill>
                  <a:srgbClr val="757575"/>
                </a:solidFill>
                <a:latin typeface="Verdana"/>
              </a:rPr>
              <a:t>Embodied carbon of your overall quantity of granite</a:t>
            </a:r>
          </a:p>
        </c:rich>
      </c:tx>
      <c:layout>
        <c:manualLayout>
          <c:xMode val="edge"/>
          <c:yMode val="edge"/>
          <c:x val="0.18762088974854935"/>
          <c:y val="3.3333333333333333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B7E1C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percentage"/>
            <c:noEndCap val="0"/>
            <c:val val="30"/>
          </c:errBars>
          <c:cat>
            <c:strRef>
              <c:f>g_impacts_calculator_simplified!$H$3:$H$7</c:f>
              <c:strCache>
                <c:ptCount val="5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A1-A4</c:v>
                </c:pt>
              </c:strCache>
            </c:strRef>
          </c:cat>
          <c:val>
            <c:numRef>
              <c:f>g_impacts_calculator_detailed!$L$19:$L$23</c:f>
              <c:numCache>
                <c:formatCode>0</c:formatCode>
                <c:ptCount val="5"/>
                <c:pt idx="0">
                  <c:v>531</c:v>
                </c:pt>
                <c:pt idx="1">
                  <c:v>1193.2</c:v>
                </c:pt>
                <c:pt idx="2">
                  <c:v>670</c:v>
                </c:pt>
                <c:pt idx="3">
                  <c:v>4858.8</c:v>
                </c:pt>
                <c:pt idx="4">
                  <c:v>7253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587-4540-BA8B-45415D1B8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808677"/>
        <c:axId val="1293167503"/>
      </c:barChart>
      <c:catAx>
        <c:axId val="20938086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3167503"/>
        <c:crosses val="autoZero"/>
        <c:auto val="1"/>
        <c:lblAlgn val="ctr"/>
        <c:lblOffset val="100"/>
        <c:noMultiLvlLbl val="1"/>
      </c:catAx>
      <c:valAx>
        <c:axId val="12931675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EC  [kg GHG]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93808677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302846</xdr:colOff>
      <xdr:row>4</xdr:row>
      <xdr:rowOff>113578</xdr:rowOff>
    </xdr:from>
    <xdr:to>
      <xdr:col>6</xdr:col>
      <xdr:colOff>364390</xdr:colOff>
      <xdr:row>9</xdr:row>
      <xdr:rowOff>88897</xdr:rowOff>
    </xdr:to>
    <xdr:pic>
      <xdr:nvPicPr>
        <xdr:cNvPr id="2" name="Picture 1" descr="Historic Environment Scotland logo | Society of Antiquaries of Scotland">
          <a:extLst>
            <a:ext uri="{FF2B5EF4-FFF2-40B4-BE49-F238E27FC236}">
              <a16:creationId xmlns:a16="http://schemas.microsoft.com/office/drawing/2014/main" id="{C80449EE-0DB3-8941-A514-C1AE0909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46" y="113578"/>
          <a:ext cx="5043852" cy="805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11</xdr:row>
      <xdr:rowOff>44450</xdr:rowOff>
    </xdr:from>
    <xdr:ext cx="4924425" cy="30480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53F2B911-8E15-F244-9F77-8D3884E19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171450</xdr:colOff>
      <xdr:row>11</xdr:row>
      <xdr:rowOff>47625</xdr:rowOff>
    </xdr:from>
    <xdr:ext cx="4924425" cy="30480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B0D3F57F-9B6D-264A-B08E-43E1D7E29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44450</xdr:colOff>
      <xdr:row>0</xdr:row>
      <xdr:rowOff>25400</xdr:rowOff>
    </xdr:from>
    <xdr:ext cx="2190750" cy="342900"/>
    <xdr:pic>
      <xdr:nvPicPr>
        <xdr:cNvPr id="10" name="image6.png" title="Image">
          <a:extLst>
            <a:ext uri="{FF2B5EF4-FFF2-40B4-BE49-F238E27FC236}">
              <a16:creationId xmlns:a16="http://schemas.microsoft.com/office/drawing/2014/main" id="{EDBFA69F-038D-5E45-B1A7-55C836E8374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450" y="25400"/>
          <a:ext cx="2190750" cy="3429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927100</xdr:colOff>
      <xdr:row>29</xdr:row>
      <xdr:rowOff>223115</xdr:rowOff>
    </xdr:from>
    <xdr:ext cx="514350" cy="441930"/>
    <xdr:pic>
      <xdr:nvPicPr>
        <xdr:cNvPr id="17" name="image5.png" title="Image">
          <a:extLst>
            <a:ext uri="{FF2B5EF4-FFF2-40B4-BE49-F238E27FC236}">
              <a16:creationId xmlns:a16="http://schemas.microsoft.com/office/drawing/2014/main" id="{4137F762-65A2-0644-AD7F-124FF1BBC2F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4" cstate="print"/>
        <a:srcRect b="14080"/>
        <a:stretch/>
      </xdr:blipFill>
      <xdr:spPr>
        <a:xfrm>
          <a:off x="927100" y="5277715"/>
          <a:ext cx="514350" cy="441930"/>
        </a:xfrm>
        <a:prstGeom prst="rect">
          <a:avLst/>
        </a:prstGeom>
        <a:noFill/>
      </xdr:spPr>
    </xdr:pic>
    <xdr:clientData/>
  </xdr:oneCellAnchor>
  <xdr:oneCellAnchor>
    <xdr:from>
      <xdr:col>1</xdr:col>
      <xdr:colOff>464814</xdr:colOff>
      <xdr:row>29</xdr:row>
      <xdr:rowOff>149225</xdr:rowOff>
    </xdr:from>
    <xdr:ext cx="561975" cy="477460"/>
    <xdr:pic>
      <xdr:nvPicPr>
        <xdr:cNvPr id="18" name="image4.png" title="Image">
          <a:extLst>
            <a:ext uri="{FF2B5EF4-FFF2-40B4-BE49-F238E27FC236}">
              <a16:creationId xmlns:a16="http://schemas.microsoft.com/office/drawing/2014/main" id="{D515ACCF-942F-654C-8D43-4AD89F292AB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5" cstate="print"/>
        <a:srcRect b="15038"/>
        <a:stretch/>
      </xdr:blipFill>
      <xdr:spPr>
        <a:xfrm>
          <a:off x="1750689" y="5130800"/>
          <a:ext cx="561975" cy="47746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1269299</xdr:colOff>
      <xdr:row>29</xdr:row>
      <xdr:rowOff>202855</xdr:rowOff>
    </xdr:from>
    <xdr:ext cx="514350" cy="407761"/>
    <xdr:pic>
      <xdr:nvPicPr>
        <xdr:cNvPr id="19" name="image3.png" title="Image">
          <a:extLst>
            <a:ext uri="{FF2B5EF4-FFF2-40B4-BE49-F238E27FC236}">
              <a16:creationId xmlns:a16="http://schemas.microsoft.com/office/drawing/2014/main" id="{E464FD72-8070-FE40-A1BB-0E60516AD3B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 cstate="print"/>
        <a:srcRect b="20723"/>
        <a:stretch/>
      </xdr:blipFill>
      <xdr:spPr>
        <a:xfrm>
          <a:off x="2678999" y="5257455"/>
          <a:ext cx="514350" cy="407761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436995</xdr:colOff>
      <xdr:row>31</xdr:row>
      <xdr:rowOff>254577</xdr:rowOff>
    </xdr:from>
    <xdr:ext cx="504825" cy="405795"/>
    <xdr:pic>
      <xdr:nvPicPr>
        <xdr:cNvPr id="20" name="image2.png" title="Image">
          <a:extLst>
            <a:ext uri="{FF2B5EF4-FFF2-40B4-BE49-F238E27FC236}">
              <a16:creationId xmlns:a16="http://schemas.microsoft.com/office/drawing/2014/main" id="{4B2285DC-A156-E94D-A8ED-CE84EA68F2E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b="14794"/>
        <a:stretch/>
      </xdr:blipFill>
      <xdr:spPr>
        <a:xfrm>
          <a:off x="1722870" y="5683827"/>
          <a:ext cx="504825" cy="405795"/>
        </a:xfrm>
        <a:prstGeom prst="rect">
          <a:avLst/>
        </a:prstGeom>
        <a:noFill/>
      </xdr:spPr>
    </xdr:pic>
    <xdr:clientData/>
  </xdr:oneCellAnchor>
  <xdr:oneCellAnchor>
    <xdr:from>
      <xdr:col>2</xdr:col>
      <xdr:colOff>522706</xdr:colOff>
      <xdr:row>29</xdr:row>
      <xdr:rowOff>160413</xdr:rowOff>
    </xdr:from>
    <xdr:ext cx="561975" cy="445256"/>
    <xdr:pic>
      <xdr:nvPicPr>
        <xdr:cNvPr id="21" name="image1.png" title="Image">
          <a:extLst>
            <a:ext uri="{FF2B5EF4-FFF2-40B4-BE49-F238E27FC236}">
              <a16:creationId xmlns:a16="http://schemas.microsoft.com/office/drawing/2014/main" id="{11CD4EB0-BF12-3045-A770-38F28FABD82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8" cstate="print"/>
        <a:srcRect b="20770"/>
        <a:stretch/>
      </xdr:blipFill>
      <xdr:spPr>
        <a:xfrm>
          <a:off x="3284956" y="5141988"/>
          <a:ext cx="561975" cy="445256"/>
        </a:xfrm>
        <a:prstGeom prst="rect">
          <a:avLst/>
        </a:prstGeom>
        <a:noFill/>
      </xdr:spPr>
    </xdr:pic>
    <xdr:clientData/>
  </xdr:oneCellAnchor>
  <xdr:oneCellAnchor>
    <xdr:from>
      <xdr:col>2</xdr:col>
      <xdr:colOff>531022</xdr:colOff>
      <xdr:row>31</xdr:row>
      <xdr:rowOff>220104</xdr:rowOff>
    </xdr:from>
    <xdr:ext cx="504825" cy="410028"/>
    <xdr:pic>
      <xdr:nvPicPr>
        <xdr:cNvPr id="22" name="image2.png" title="Image">
          <a:extLst>
            <a:ext uri="{FF2B5EF4-FFF2-40B4-BE49-F238E27FC236}">
              <a16:creationId xmlns:a16="http://schemas.microsoft.com/office/drawing/2014/main" id="{CE8D53D7-826D-3245-A1B9-2923F715186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b="13905"/>
        <a:stretch/>
      </xdr:blipFill>
      <xdr:spPr>
        <a:xfrm>
          <a:off x="3293272" y="5649354"/>
          <a:ext cx="504825" cy="410028"/>
        </a:xfrm>
        <a:prstGeom prst="rect">
          <a:avLst/>
        </a:prstGeom>
        <a:noFill/>
      </xdr:spPr>
    </xdr:pic>
    <xdr:clientData/>
  </xdr:oneCellAnchor>
  <xdr:oneCellAnchor>
    <xdr:from>
      <xdr:col>5</xdr:col>
      <xdr:colOff>295275</xdr:colOff>
      <xdr:row>29</xdr:row>
      <xdr:rowOff>210415</xdr:rowOff>
    </xdr:from>
    <xdr:ext cx="514350" cy="441930"/>
    <xdr:pic>
      <xdr:nvPicPr>
        <xdr:cNvPr id="23" name="image5.png" title="Image">
          <a:extLst>
            <a:ext uri="{FF2B5EF4-FFF2-40B4-BE49-F238E27FC236}">
              <a16:creationId xmlns:a16="http://schemas.microsoft.com/office/drawing/2014/main" id="{2762EEB8-0DD0-1149-87C5-B626267BC7D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4" cstate="print"/>
        <a:srcRect b="14080"/>
        <a:stretch/>
      </xdr:blipFill>
      <xdr:spPr>
        <a:xfrm>
          <a:off x="6438900" y="5191990"/>
          <a:ext cx="514350" cy="441930"/>
        </a:xfrm>
        <a:prstGeom prst="rect">
          <a:avLst/>
        </a:prstGeom>
        <a:noFill/>
      </xdr:spPr>
    </xdr:pic>
    <xdr:clientData/>
  </xdr:oneCellAnchor>
  <xdr:oneCellAnchor>
    <xdr:from>
      <xdr:col>5</xdr:col>
      <xdr:colOff>1204589</xdr:colOff>
      <xdr:row>29</xdr:row>
      <xdr:rowOff>139700</xdr:rowOff>
    </xdr:from>
    <xdr:ext cx="561975" cy="477460"/>
    <xdr:pic>
      <xdr:nvPicPr>
        <xdr:cNvPr id="24" name="image4.png" title="Image">
          <a:extLst>
            <a:ext uri="{FF2B5EF4-FFF2-40B4-BE49-F238E27FC236}">
              <a16:creationId xmlns:a16="http://schemas.microsoft.com/office/drawing/2014/main" id="{05D4EB5C-C132-D04F-A048-97C5D128FB7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5" cstate="print"/>
        <a:srcRect b="15038"/>
        <a:stretch/>
      </xdr:blipFill>
      <xdr:spPr>
        <a:xfrm>
          <a:off x="7922889" y="5194300"/>
          <a:ext cx="561975" cy="477460"/>
        </a:xfrm>
        <a:prstGeom prst="rect">
          <a:avLst/>
        </a:prstGeom>
        <a:noFill/>
      </xdr:spPr>
    </xdr:pic>
    <xdr:clientData/>
  </xdr:oneCellAnchor>
  <xdr:oneCellAnchor>
    <xdr:from>
      <xdr:col>6</xdr:col>
      <xdr:colOff>31049</xdr:colOff>
      <xdr:row>29</xdr:row>
      <xdr:rowOff>190155</xdr:rowOff>
    </xdr:from>
    <xdr:ext cx="514350" cy="407761"/>
    <xdr:pic>
      <xdr:nvPicPr>
        <xdr:cNvPr id="25" name="image3.png" title="Image">
          <a:extLst>
            <a:ext uri="{FF2B5EF4-FFF2-40B4-BE49-F238E27FC236}">
              <a16:creationId xmlns:a16="http://schemas.microsoft.com/office/drawing/2014/main" id="{136CFF82-7A84-7041-8F15-392392CF19C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 cstate="print"/>
        <a:srcRect b="20723"/>
        <a:stretch/>
      </xdr:blipFill>
      <xdr:spPr>
        <a:xfrm>
          <a:off x="8089199" y="5171730"/>
          <a:ext cx="514350" cy="407761"/>
        </a:xfrm>
        <a:prstGeom prst="rect">
          <a:avLst/>
        </a:prstGeom>
        <a:noFill/>
      </xdr:spPr>
    </xdr:pic>
    <xdr:clientData/>
  </xdr:oneCellAnchor>
  <xdr:oneCellAnchor>
    <xdr:from>
      <xdr:col>5</xdr:col>
      <xdr:colOff>1192645</xdr:colOff>
      <xdr:row>31</xdr:row>
      <xdr:rowOff>238702</xdr:rowOff>
    </xdr:from>
    <xdr:ext cx="504825" cy="405795"/>
    <xdr:pic>
      <xdr:nvPicPr>
        <xdr:cNvPr id="26" name="image2.png" title="Image">
          <a:extLst>
            <a:ext uri="{FF2B5EF4-FFF2-40B4-BE49-F238E27FC236}">
              <a16:creationId xmlns:a16="http://schemas.microsoft.com/office/drawing/2014/main" id="{272ADFD2-3021-6742-B4B5-554C51C2DE2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b="14794"/>
        <a:stretch/>
      </xdr:blipFill>
      <xdr:spPr>
        <a:xfrm>
          <a:off x="7336270" y="5667952"/>
          <a:ext cx="504825" cy="405795"/>
        </a:xfrm>
        <a:prstGeom prst="rect">
          <a:avLst/>
        </a:prstGeom>
        <a:noFill/>
      </xdr:spPr>
    </xdr:pic>
    <xdr:clientData/>
  </xdr:oneCellAnchor>
  <xdr:oneCellAnchor>
    <xdr:from>
      <xdr:col>7</xdr:col>
      <xdr:colOff>122656</xdr:colOff>
      <xdr:row>29</xdr:row>
      <xdr:rowOff>144538</xdr:rowOff>
    </xdr:from>
    <xdr:ext cx="561975" cy="445256"/>
    <xdr:pic>
      <xdr:nvPicPr>
        <xdr:cNvPr id="27" name="image1.png" title="Image">
          <a:extLst>
            <a:ext uri="{FF2B5EF4-FFF2-40B4-BE49-F238E27FC236}">
              <a16:creationId xmlns:a16="http://schemas.microsoft.com/office/drawing/2014/main" id="{5D49FC96-E382-9E42-8550-6751B70B3A8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8" cstate="print"/>
        <a:srcRect b="20770"/>
        <a:stretch/>
      </xdr:blipFill>
      <xdr:spPr>
        <a:xfrm>
          <a:off x="8866606" y="5126113"/>
          <a:ext cx="561975" cy="445256"/>
        </a:xfrm>
        <a:prstGeom prst="rect">
          <a:avLst/>
        </a:prstGeom>
        <a:noFill/>
      </xdr:spPr>
    </xdr:pic>
    <xdr:clientData/>
  </xdr:oneCellAnchor>
  <xdr:oneCellAnchor>
    <xdr:from>
      <xdr:col>7</xdr:col>
      <xdr:colOff>121447</xdr:colOff>
      <xdr:row>31</xdr:row>
      <xdr:rowOff>207404</xdr:rowOff>
    </xdr:from>
    <xdr:ext cx="504825" cy="410028"/>
    <xdr:pic>
      <xdr:nvPicPr>
        <xdr:cNvPr id="28" name="image2.png" title="Image">
          <a:extLst>
            <a:ext uri="{FF2B5EF4-FFF2-40B4-BE49-F238E27FC236}">
              <a16:creationId xmlns:a16="http://schemas.microsoft.com/office/drawing/2014/main" id="{2CD9B7DA-9AC5-DE46-AB01-BA02EEEE232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b="13905"/>
        <a:stretch/>
      </xdr:blipFill>
      <xdr:spPr>
        <a:xfrm>
          <a:off x="8865397" y="5636654"/>
          <a:ext cx="504825" cy="410028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45</xdr:row>
      <xdr:rowOff>152400</xdr:rowOff>
    </xdr:from>
    <xdr:ext cx="5591175" cy="3048000"/>
    <xdr:graphicFrame macro="">
      <xdr:nvGraphicFramePr>
        <xdr:cNvPr id="2" name="Chart 3" title="Chart">
          <a:extLst>
            <a:ext uri="{FF2B5EF4-FFF2-40B4-BE49-F238E27FC236}">
              <a16:creationId xmlns:a16="http://schemas.microsoft.com/office/drawing/2014/main" id="{89D9AE66-93D5-4D41-AAE5-14C36183E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171450</xdr:colOff>
      <xdr:row>45</xdr:row>
      <xdr:rowOff>120650</xdr:rowOff>
    </xdr:from>
    <xdr:ext cx="5924550" cy="3048000"/>
    <xdr:graphicFrame macro="">
      <xdr:nvGraphicFramePr>
        <xdr:cNvPr id="3" name="Chart 4" title="Chart">
          <a:extLst>
            <a:ext uri="{FF2B5EF4-FFF2-40B4-BE49-F238E27FC236}">
              <a16:creationId xmlns:a16="http://schemas.microsoft.com/office/drawing/2014/main" id="{1D2089DD-1A20-4F4F-B2FC-6381D05A9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114300</xdr:colOff>
      <xdr:row>1</xdr:row>
      <xdr:rowOff>47625</xdr:rowOff>
    </xdr:from>
    <xdr:ext cx="2190750" cy="342900"/>
    <xdr:pic>
      <xdr:nvPicPr>
        <xdr:cNvPr id="10" name="image6.png" title="Image">
          <a:extLst>
            <a:ext uri="{FF2B5EF4-FFF2-40B4-BE49-F238E27FC236}">
              <a16:creationId xmlns:a16="http://schemas.microsoft.com/office/drawing/2014/main" id="{DE2153D7-47B8-1744-959E-2E2D76972D69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4300" y="415925"/>
          <a:ext cx="2190750" cy="3429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1143000</xdr:colOff>
      <xdr:row>64</xdr:row>
      <xdr:rowOff>146915</xdr:rowOff>
    </xdr:from>
    <xdr:ext cx="514350" cy="441930"/>
    <xdr:pic>
      <xdr:nvPicPr>
        <xdr:cNvPr id="26" name="image5.png" title="Image">
          <a:extLst>
            <a:ext uri="{FF2B5EF4-FFF2-40B4-BE49-F238E27FC236}">
              <a16:creationId xmlns:a16="http://schemas.microsoft.com/office/drawing/2014/main" id="{540AFBB8-D731-6F47-A7A1-98F59A2DE4C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4" cstate="print"/>
        <a:srcRect b="14080"/>
        <a:stretch/>
      </xdr:blipFill>
      <xdr:spPr>
        <a:xfrm>
          <a:off x="1143000" y="11195915"/>
          <a:ext cx="514350" cy="441930"/>
        </a:xfrm>
        <a:prstGeom prst="rect">
          <a:avLst/>
        </a:prstGeom>
        <a:noFill/>
      </xdr:spPr>
    </xdr:pic>
    <xdr:clientData/>
  </xdr:oneCellAnchor>
  <xdr:oneCellAnchor>
    <xdr:from>
      <xdr:col>1</xdr:col>
      <xdr:colOff>658489</xdr:colOff>
      <xdr:row>64</xdr:row>
      <xdr:rowOff>76200</xdr:rowOff>
    </xdr:from>
    <xdr:ext cx="561975" cy="477460"/>
    <xdr:pic>
      <xdr:nvPicPr>
        <xdr:cNvPr id="27" name="image4.png" title="Image">
          <a:extLst>
            <a:ext uri="{FF2B5EF4-FFF2-40B4-BE49-F238E27FC236}">
              <a16:creationId xmlns:a16="http://schemas.microsoft.com/office/drawing/2014/main" id="{F0B90454-9614-C44D-8966-22BCDDB6688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5" cstate="print"/>
        <a:srcRect b="15038"/>
        <a:stretch/>
      </xdr:blipFill>
      <xdr:spPr>
        <a:xfrm>
          <a:off x="2068189" y="11125200"/>
          <a:ext cx="561975" cy="47746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1599499</xdr:colOff>
      <xdr:row>64</xdr:row>
      <xdr:rowOff>126655</xdr:rowOff>
    </xdr:from>
    <xdr:ext cx="514350" cy="407761"/>
    <xdr:pic>
      <xdr:nvPicPr>
        <xdr:cNvPr id="28" name="image3.png" title="Image">
          <a:extLst>
            <a:ext uri="{FF2B5EF4-FFF2-40B4-BE49-F238E27FC236}">
              <a16:creationId xmlns:a16="http://schemas.microsoft.com/office/drawing/2014/main" id="{ED70A998-03E6-6B4D-B363-DE9DEF11A67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 cstate="print"/>
        <a:srcRect b="20723"/>
        <a:stretch/>
      </xdr:blipFill>
      <xdr:spPr>
        <a:xfrm>
          <a:off x="3009199" y="11175655"/>
          <a:ext cx="514350" cy="407761"/>
        </a:xfrm>
        <a:prstGeom prst="rect">
          <a:avLst/>
        </a:prstGeom>
        <a:noFill/>
      </xdr:spPr>
    </xdr:pic>
    <xdr:clientData/>
  </xdr:oneCellAnchor>
  <xdr:oneCellAnchor>
    <xdr:from>
      <xdr:col>1</xdr:col>
      <xdr:colOff>614795</xdr:colOff>
      <xdr:row>67</xdr:row>
      <xdr:rowOff>127577</xdr:rowOff>
    </xdr:from>
    <xdr:ext cx="504825" cy="405795"/>
    <xdr:pic>
      <xdr:nvPicPr>
        <xdr:cNvPr id="29" name="image2.png" title="Image">
          <a:extLst>
            <a:ext uri="{FF2B5EF4-FFF2-40B4-BE49-F238E27FC236}">
              <a16:creationId xmlns:a16="http://schemas.microsoft.com/office/drawing/2014/main" id="{F7003B01-DC2E-8740-8D6C-06E6F2DCA1F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b="14794"/>
        <a:stretch/>
      </xdr:blipFill>
      <xdr:spPr>
        <a:xfrm>
          <a:off x="2024495" y="11671877"/>
          <a:ext cx="504825" cy="40579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2484856</xdr:colOff>
      <xdr:row>64</xdr:row>
      <xdr:rowOff>106438</xdr:rowOff>
    </xdr:from>
    <xdr:ext cx="561975" cy="445256"/>
    <xdr:pic>
      <xdr:nvPicPr>
        <xdr:cNvPr id="30" name="image1.png" title="Image">
          <a:extLst>
            <a:ext uri="{FF2B5EF4-FFF2-40B4-BE49-F238E27FC236}">
              <a16:creationId xmlns:a16="http://schemas.microsoft.com/office/drawing/2014/main" id="{648D2BD1-B3CA-3A44-9206-F0162AC6AB5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8" cstate="print"/>
        <a:srcRect b="20770"/>
        <a:stretch/>
      </xdr:blipFill>
      <xdr:spPr>
        <a:xfrm>
          <a:off x="3770731" y="10983988"/>
          <a:ext cx="561975" cy="445256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2505872</xdr:colOff>
      <xdr:row>67</xdr:row>
      <xdr:rowOff>124854</xdr:rowOff>
    </xdr:from>
    <xdr:ext cx="504825" cy="410028"/>
    <xdr:pic>
      <xdr:nvPicPr>
        <xdr:cNvPr id="31" name="image2.png" title="Image">
          <a:extLst>
            <a:ext uri="{FF2B5EF4-FFF2-40B4-BE49-F238E27FC236}">
              <a16:creationId xmlns:a16="http://schemas.microsoft.com/office/drawing/2014/main" id="{097E3A52-A782-A640-88C4-3E34ABC899F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b="13905"/>
        <a:stretch/>
      </xdr:blipFill>
      <xdr:spPr>
        <a:xfrm>
          <a:off x="3791747" y="11488179"/>
          <a:ext cx="504825" cy="410028"/>
        </a:xfrm>
        <a:prstGeom prst="rect">
          <a:avLst/>
        </a:prstGeom>
        <a:noFill/>
      </xdr:spPr>
    </xdr:pic>
    <xdr:clientData/>
  </xdr:oneCellAnchor>
  <xdr:oneCellAnchor>
    <xdr:from>
      <xdr:col>5</xdr:col>
      <xdr:colOff>622300</xdr:colOff>
      <xdr:row>64</xdr:row>
      <xdr:rowOff>96115</xdr:rowOff>
    </xdr:from>
    <xdr:ext cx="514350" cy="441930"/>
    <xdr:pic>
      <xdr:nvPicPr>
        <xdr:cNvPr id="32" name="image5.png" title="Image">
          <a:extLst>
            <a:ext uri="{FF2B5EF4-FFF2-40B4-BE49-F238E27FC236}">
              <a16:creationId xmlns:a16="http://schemas.microsoft.com/office/drawing/2014/main" id="{555AF243-4308-D741-A959-8B64BF84A93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4" cstate="print"/>
        <a:srcRect b="14080"/>
        <a:stretch/>
      </xdr:blipFill>
      <xdr:spPr>
        <a:xfrm>
          <a:off x="8610600" y="11145115"/>
          <a:ext cx="514350" cy="441930"/>
        </a:xfrm>
        <a:prstGeom prst="rect">
          <a:avLst/>
        </a:prstGeom>
        <a:noFill/>
      </xdr:spPr>
    </xdr:pic>
    <xdr:clientData/>
  </xdr:oneCellAnchor>
  <xdr:oneCellAnchor>
    <xdr:from>
      <xdr:col>5</xdr:col>
      <xdr:colOff>1649089</xdr:colOff>
      <xdr:row>64</xdr:row>
      <xdr:rowOff>63500</xdr:rowOff>
    </xdr:from>
    <xdr:ext cx="561975" cy="477460"/>
    <xdr:pic>
      <xdr:nvPicPr>
        <xdr:cNvPr id="33" name="image4.png" title="Image">
          <a:extLst>
            <a:ext uri="{FF2B5EF4-FFF2-40B4-BE49-F238E27FC236}">
              <a16:creationId xmlns:a16="http://schemas.microsoft.com/office/drawing/2014/main" id="{95D6DAED-24BA-FC46-99B1-93751C4B596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5" cstate="print"/>
        <a:srcRect b="15038"/>
        <a:stretch/>
      </xdr:blipFill>
      <xdr:spPr>
        <a:xfrm>
          <a:off x="9637389" y="11112500"/>
          <a:ext cx="561975" cy="477460"/>
        </a:xfrm>
        <a:prstGeom prst="rect">
          <a:avLst/>
        </a:prstGeom>
        <a:noFill/>
      </xdr:spPr>
    </xdr:pic>
    <xdr:clientData/>
  </xdr:oneCellAnchor>
  <xdr:oneCellAnchor>
    <xdr:from>
      <xdr:col>7</xdr:col>
      <xdr:colOff>27874</xdr:colOff>
      <xdr:row>64</xdr:row>
      <xdr:rowOff>107605</xdr:rowOff>
    </xdr:from>
    <xdr:ext cx="514350" cy="407761"/>
    <xdr:pic>
      <xdr:nvPicPr>
        <xdr:cNvPr id="34" name="image3.png" title="Image">
          <a:extLst>
            <a:ext uri="{FF2B5EF4-FFF2-40B4-BE49-F238E27FC236}">
              <a16:creationId xmlns:a16="http://schemas.microsoft.com/office/drawing/2014/main" id="{A3FDAA81-A30C-7547-AEAA-0C6B0515660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 cstate="print"/>
        <a:srcRect b="20723"/>
        <a:stretch/>
      </xdr:blipFill>
      <xdr:spPr>
        <a:xfrm>
          <a:off x="9952924" y="10985155"/>
          <a:ext cx="514350" cy="407761"/>
        </a:xfrm>
        <a:prstGeom prst="rect">
          <a:avLst/>
        </a:prstGeom>
        <a:noFill/>
      </xdr:spPr>
    </xdr:pic>
    <xdr:clientData/>
  </xdr:oneCellAnchor>
  <xdr:oneCellAnchor>
    <xdr:from>
      <xdr:col>5</xdr:col>
      <xdr:colOff>1640320</xdr:colOff>
      <xdr:row>67</xdr:row>
      <xdr:rowOff>114877</xdr:rowOff>
    </xdr:from>
    <xdr:ext cx="504825" cy="405795"/>
    <xdr:pic>
      <xdr:nvPicPr>
        <xdr:cNvPr id="35" name="image2.png" title="Image">
          <a:extLst>
            <a:ext uri="{FF2B5EF4-FFF2-40B4-BE49-F238E27FC236}">
              <a16:creationId xmlns:a16="http://schemas.microsoft.com/office/drawing/2014/main" id="{EF85CC56-8C26-B24A-B199-30049AB73A9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b="14794"/>
        <a:stretch/>
      </xdr:blipFill>
      <xdr:spPr>
        <a:xfrm>
          <a:off x="8965045" y="11478202"/>
          <a:ext cx="504825" cy="405795"/>
        </a:xfrm>
        <a:prstGeom prst="rect">
          <a:avLst/>
        </a:prstGeom>
        <a:noFill/>
      </xdr:spPr>
    </xdr:pic>
    <xdr:clientData/>
  </xdr:oneCellAnchor>
  <xdr:oneCellAnchor>
    <xdr:from>
      <xdr:col>7</xdr:col>
      <xdr:colOff>1068806</xdr:colOff>
      <xdr:row>64</xdr:row>
      <xdr:rowOff>106438</xdr:rowOff>
    </xdr:from>
    <xdr:ext cx="561975" cy="445256"/>
    <xdr:pic>
      <xdr:nvPicPr>
        <xdr:cNvPr id="36" name="image1.png" title="Image">
          <a:extLst>
            <a:ext uri="{FF2B5EF4-FFF2-40B4-BE49-F238E27FC236}">
              <a16:creationId xmlns:a16="http://schemas.microsoft.com/office/drawing/2014/main" id="{93445E2A-BA40-8B4A-B1B6-C8FDC60BD9C4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8" cstate="print"/>
        <a:srcRect b="20770"/>
        <a:stretch/>
      </xdr:blipFill>
      <xdr:spPr>
        <a:xfrm>
          <a:off x="10993856" y="10983988"/>
          <a:ext cx="561975" cy="445256"/>
        </a:xfrm>
        <a:prstGeom prst="rect">
          <a:avLst/>
        </a:prstGeom>
        <a:noFill/>
      </xdr:spPr>
    </xdr:pic>
    <xdr:clientData/>
  </xdr:oneCellAnchor>
  <xdr:oneCellAnchor>
    <xdr:from>
      <xdr:col>7</xdr:col>
      <xdr:colOff>1039022</xdr:colOff>
      <xdr:row>67</xdr:row>
      <xdr:rowOff>131204</xdr:rowOff>
    </xdr:from>
    <xdr:ext cx="504825" cy="410028"/>
    <xdr:pic>
      <xdr:nvPicPr>
        <xdr:cNvPr id="37" name="image2.png" title="Image">
          <a:extLst>
            <a:ext uri="{FF2B5EF4-FFF2-40B4-BE49-F238E27FC236}">
              <a16:creationId xmlns:a16="http://schemas.microsoft.com/office/drawing/2014/main" id="{CA541E7C-EA6B-7843-A9FB-E93ECB6D569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b="13905"/>
        <a:stretch/>
      </xdr:blipFill>
      <xdr:spPr>
        <a:xfrm>
          <a:off x="10964072" y="11494529"/>
          <a:ext cx="504825" cy="410028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11</xdr:row>
      <xdr:rowOff>47625</xdr:rowOff>
    </xdr:from>
    <xdr:ext cx="4924425" cy="30480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171450</xdr:colOff>
      <xdr:row>11</xdr:row>
      <xdr:rowOff>47625</xdr:rowOff>
    </xdr:from>
    <xdr:ext cx="4924425" cy="30480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848879</xdr:colOff>
      <xdr:row>30</xdr:row>
      <xdr:rowOff>53975</xdr:rowOff>
    </xdr:from>
    <xdr:ext cx="514350" cy="441930"/>
    <xdr:pic>
      <xdr:nvPicPr>
        <xdr:cNvPr id="4" name="image5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b="14080"/>
        <a:stretch/>
      </xdr:blipFill>
      <xdr:spPr>
        <a:xfrm>
          <a:off x="848879" y="5396634"/>
          <a:ext cx="514350" cy="441930"/>
        </a:xfrm>
        <a:prstGeom prst="rect">
          <a:avLst/>
        </a:prstGeom>
        <a:noFill/>
      </xdr:spPr>
    </xdr:pic>
    <xdr:clientData/>
  </xdr:oneCellAnchor>
  <xdr:oneCellAnchor>
    <xdr:from>
      <xdr:col>1</xdr:col>
      <xdr:colOff>457020</xdr:colOff>
      <xdr:row>29</xdr:row>
      <xdr:rowOff>254001</xdr:rowOff>
    </xdr:from>
    <xdr:ext cx="561975" cy="477460"/>
    <xdr:pic>
      <xdr:nvPicPr>
        <xdr:cNvPr id="5" name="image4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4" cstate="print"/>
        <a:srcRect b="15038"/>
        <a:stretch/>
      </xdr:blipFill>
      <xdr:spPr>
        <a:xfrm>
          <a:off x="1747225" y="5310910"/>
          <a:ext cx="561975" cy="47746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1297007</xdr:colOff>
      <xdr:row>30</xdr:row>
      <xdr:rowOff>30540</xdr:rowOff>
    </xdr:from>
    <xdr:ext cx="514350" cy="407761"/>
    <xdr:pic>
      <xdr:nvPicPr>
        <xdr:cNvPr id="6" name="image3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5" cstate="print"/>
        <a:srcRect b="20723"/>
        <a:stretch/>
      </xdr:blipFill>
      <xdr:spPr>
        <a:xfrm>
          <a:off x="2587212" y="5373199"/>
          <a:ext cx="514350" cy="407761"/>
        </a:xfrm>
        <a:prstGeom prst="rect">
          <a:avLst/>
        </a:prstGeom>
        <a:noFill/>
      </xdr:spPr>
    </xdr:pic>
    <xdr:clientData/>
  </xdr:oneCellAnchor>
  <xdr:oneCellAnchor>
    <xdr:from>
      <xdr:col>1</xdr:col>
      <xdr:colOff>397451</xdr:colOff>
      <xdr:row>31</xdr:row>
      <xdr:rowOff>368300</xdr:rowOff>
    </xdr:from>
    <xdr:ext cx="504825" cy="405795"/>
    <xdr:pic>
      <xdr:nvPicPr>
        <xdr:cNvPr id="7" name="image2.pn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 cstate="print"/>
        <a:srcRect b="14794"/>
        <a:stretch/>
      </xdr:blipFill>
      <xdr:spPr>
        <a:xfrm>
          <a:off x="1687656" y="5875482"/>
          <a:ext cx="504825" cy="405795"/>
        </a:xfrm>
        <a:prstGeom prst="rect">
          <a:avLst/>
        </a:prstGeom>
        <a:noFill/>
      </xdr:spPr>
    </xdr:pic>
    <xdr:clientData/>
  </xdr:oneCellAnchor>
  <xdr:oneCellAnchor>
    <xdr:from>
      <xdr:col>2</xdr:col>
      <xdr:colOff>542331</xdr:colOff>
      <xdr:row>29</xdr:row>
      <xdr:rowOff>268364</xdr:rowOff>
    </xdr:from>
    <xdr:ext cx="561975" cy="445256"/>
    <xdr:pic>
      <xdr:nvPicPr>
        <xdr:cNvPr id="8" name="image1.png" title="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b="20770"/>
        <a:stretch/>
      </xdr:blipFill>
      <xdr:spPr>
        <a:xfrm>
          <a:off x="3313240" y="5325273"/>
          <a:ext cx="561975" cy="445256"/>
        </a:xfrm>
        <a:prstGeom prst="rect">
          <a:avLst/>
        </a:prstGeom>
        <a:noFill/>
      </xdr:spPr>
    </xdr:pic>
    <xdr:clientData/>
  </xdr:oneCellAnchor>
  <xdr:oneCellAnchor>
    <xdr:from>
      <xdr:col>2</xdr:col>
      <xdr:colOff>582397</xdr:colOff>
      <xdr:row>31</xdr:row>
      <xdr:rowOff>333827</xdr:rowOff>
    </xdr:from>
    <xdr:ext cx="504825" cy="410028"/>
    <xdr:pic>
      <xdr:nvPicPr>
        <xdr:cNvPr id="9" name="image2.png" title="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 cstate="print"/>
        <a:srcRect b="13905"/>
        <a:stretch/>
      </xdr:blipFill>
      <xdr:spPr>
        <a:xfrm>
          <a:off x="3353306" y="5841009"/>
          <a:ext cx="504825" cy="410028"/>
        </a:xfrm>
        <a:prstGeom prst="rect">
          <a:avLst/>
        </a:prstGeom>
        <a:noFill/>
      </xdr:spPr>
    </xdr:pic>
    <xdr:clientData/>
  </xdr:oneCellAnchor>
  <xdr:oneCellAnchor>
    <xdr:from>
      <xdr:col>0</xdr:col>
      <xdr:colOff>44450</xdr:colOff>
      <xdr:row>0</xdr:row>
      <xdr:rowOff>25400</xdr:rowOff>
    </xdr:from>
    <xdr:ext cx="2190750" cy="342900"/>
    <xdr:pic>
      <xdr:nvPicPr>
        <xdr:cNvPr id="10" name="image6.png" title="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4450" y="25400"/>
          <a:ext cx="2190750" cy="342900"/>
        </a:xfrm>
        <a:prstGeom prst="rect">
          <a:avLst/>
        </a:prstGeom>
        <a:noFill/>
      </xdr:spPr>
    </xdr:pic>
    <xdr:clientData/>
  </xdr:oneCellAnchor>
  <xdr:oneCellAnchor>
    <xdr:from>
      <xdr:col>5</xdr:col>
      <xdr:colOff>370402</xdr:colOff>
      <xdr:row>30</xdr:row>
      <xdr:rowOff>78316</xdr:rowOff>
    </xdr:from>
    <xdr:ext cx="514350" cy="441779"/>
    <xdr:pic>
      <xdr:nvPicPr>
        <xdr:cNvPr id="11" name="image5.png" title="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b="14109"/>
        <a:stretch/>
      </xdr:blipFill>
      <xdr:spPr>
        <a:xfrm>
          <a:off x="6518357" y="5420975"/>
          <a:ext cx="514350" cy="441779"/>
        </a:xfrm>
        <a:prstGeom prst="rect">
          <a:avLst/>
        </a:prstGeom>
        <a:noFill/>
      </xdr:spPr>
    </xdr:pic>
    <xdr:clientData/>
  </xdr:oneCellAnchor>
  <xdr:oneCellAnchor>
    <xdr:from>
      <xdr:col>5</xdr:col>
      <xdr:colOff>1163877</xdr:colOff>
      <xdr:row>30</xdr:row>
      <xdr:rowOff>11945</xdr:rowOff>
    </xdr:from>
    <xdr:ext cx="561975" cy="478216"/>
    <xdr:pic>
      <xdr:nvPicPr>
        <xdr:cNvPr id="12" name="image4.png" title="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4" cstate="print"/>
        <a:srcRect t="1" b="14904"/>
        <a:stretch/>
      </xdr:blipFill>
      <xdr:spPr>
        <a:xfrm>
          <a:off x="7311832" y="5354604"/>
          <a:ext cx="561975" cy="478216"/>
        </a:xfrm>
        <a:prstGeom prst="rect">
          <a:avLst/>
        </a:prstGeom>
        <a:noFill/>
      </xdr:spPr>
    </xdr:pic>
    <xdr:clientData/>
  </xdr:oneCellAnchor>
  <xdr:oneCellAnchor>
    <xdr:from>
      <xdr:col>5</xdr:col>
      <xdr:colOff>1182625</xdr:colOff>
      <xdr:row>31</xdr:row>
      <xdr:rowOff>401259</xdr:rowOff>
    </xdr:from>
    <xdr:ext cx="504825" cy="409121"/>
    <xdr:pic>
      <xdr:nvPicPr>
        <xdr:cNvPr id="13" name="image2.png" title="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 cstate="print"/>
        <a:srcRect b="14095"/>
        <a:stretch/>
      </xdr:blipFill>
      <xdr:spPr>
        <a:xfrm>
          <a:off x="7330580" y="5908441"/>
          <a:ext cx="504825" cy="409121"/>
        </a:xfrm>
        <a:prstGeom prst="rect">
          <a:avLst/>
        </a:prstGeom>
        <a:noFill/>
      </xdr:spPr>
    </xdr:pic>
    <xdr:clientData/>
  </xdr:oneCellAnchor>
  <xdr:oneCellAnchor>
    <xdr:from>
      <xdr:col>6</xdr:col>
      <xdr:colOff>43831</xdr:colOff>
      <xdr:row>30</xdr:row>
      <xdr:rowOff>68943</xdr:rowOff>
    </xdr:from>
    <xdr:ext cx="514350" cy="421217"/>
    <xdr:pic>
      <xdr:nvPicPr>
        <xdr:cNvPr id="14" name="image3.png" title="Imag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5" cstate="print"/>
        <a:srcRect b="18107"/>
        <a:stretch/>
      </xdr:blipFill>
      <xdr:spPr>
        <a:xfrm>
          <a:off x="8105445" y="5411602"/>
          <a:ext cx="514350" cy="421217"/>
        </a:xfrm>
        <a:prstGeom prst="rect">
          <a:avLst/>
        </a:prstGeom>
        <a:noFill/>
      </xdr:spPr>
    </xdr:pic>
    <xdr:clientData/>
  </xdr:oneCellAnchor>
  <xdr:oneCellAnchor>
    <xdr:from>
      <xdr:col>7</xdr:col>
      <xdr:colOff>140576</xdr:colOff>
      <xdr:row>29</xdr:row>
      <xdr:rowOff>265188</xdr:rowOff>
    </xdr:from>
    <xdr:ext cx="561975" cy="466573"/>
    <xdr:pic>
      <xdr:nvPicPr>
        <xdr:cNvPr id="15" name="image1.png" title="Imag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b="16976"/>
        <a:stretch/>
      </xdr:blipFill>
      <xdr:spPr>
        <a:xfrm>
          <a:off x="8886258" y="5322097"/>
          <a:ext cx="561975" cy="466573"/>
        </a:xfrm>
        <a:prstGeom prst="rect">
          <a:avLst/>
        </a:prstGeom>
        <a:noFill/>
      </xdr:spPr>
    </xdr:pic>
    <xdr:clientData/>
  </xdr:oneCellAnchor>
  <xdr:oneCellAnchor>
    <xdr:from>
      <xdr:col>7</xdr:col>
      <xdr:colOff>206194</xdr:colOff>
      <xdr:row>31</xdr:row>
      <xdr:rowOff>352727</xdr:rowOff>
    </xdr:from>
    <xdr:ext cx="504825" cy="412145"/>
    <xdr:pic>
      <xdr:nvPicPr>
        <xdr:cNvPr id="16" name="image2.png" title="Imag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 cstate="print"/>
        <a:srcRect t="-1" b="13460"/>
        <a:stretch/>
      </xdr:blipFill>
      <xdr:spPr>
        <a:xfrm>
          <a:off x="8951876" y="5859909"/>
          <a:ext cx="504825" cy="412145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45</xdr:row>
      <xdr:rowOff>152400</xdr:rowOff>
    </xdr:from>
    <xdr:ext cx="5591175" cy="3048000"/>
    <xdr:graphicFrame macro="">
      <xdr:nvGraphicFramePr>
        <xdr:cNvPr id="3" name="Chart 3" title="Char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171450</xdr:colOff>
      <xdr:row>45</xdr:row>
      <xdr:rowOff>120650</xdr:rowOff>
    </xdr:from>
    <xdr:ext cx="5924550" cy="3048000"/>
    <xdr:graphicFrame macro="">
      <xdr:nvGraphicFramePr>
        <xdr:cNvPr id="4" name="Chart 4" title="Chart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114300</xdr:colOff>
      <xdr:row>1</xdr:row>
      <xdr:rowOff>47625</xdr:rowOff>
    </xdr:from>
    <xdr:ext cx="2190750" cy="342900"/>
    <xdr:pic>
      <xdr:nvPicPr>
        <xdr:cNvPr id="10" name="image6.png" title="Image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  <xdr:oneCellAnchor>
    <xdr:from>
      <xdr:col>0</xdr:col>
      <xdr:colOff>1028700</xdr:colOff>
      <xdr:row>64</xdr:row>
      <xdr:rowOff>134215</xdr:rowOff>
    </xdr:from>
    <xdr:ext cx="514350" cy="441930"/>
    <xdr:pic>
      <xdr:nvPicPr>
        <xdr:cNvPr id="20" name="image5.png" title="Image">
          <a:extLst>
            <a:ext uri="{FF2B5EF4-FFF2-40B4-BE49-F238E27FC236}">
              <a16:creationId xmlns:a16="http://schemas.microsoft.com/office/drawing/2014/main" id="{E6578764-6523-2344-BD55-EF605B6E319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4" cstate="print"/>
        <a:srcRect b="14080"/>
        <a:stretch/>
      </xdr:blipFill>
      <xdr:spPr>
        <a:xfrm>
          <a:off x="1028700" y="11183215"/>
          <a:ext cx="514350" cy="441930"/>
        </a:xfrm>
        <a:prstGeom prst="rect">
          <a:avLst/>
        </a:prstGeom>
        <a:noFill/>
      </xdr:spPr>
    </xdr:pic>
    <xdr:clientData/>
  </xdr:oneCellAnchor>
  <xdr:oneCellAnchor>
    <xdr:from>
      <xdr:col>1</xdr:col>
      <xdr:colOff>677539</xdr:colOff>
      <xdr:row>64</xdr:row>
      <xdr:rowOff>63500</xdr:rowOff>
    </xdr:from>
    <xdr:ext cx="561975" cy="477460"/>
    <xdr:pic>
      <xdr:nvPicPr>
        <xdr:cNvPr id="21" name="image4.png" title="Image">
          <a:extLst>
            <a:ext uri="{FF2B5EF4-FFF2-40B4-BE49-F238E27FC236}">
              <a16:creationId xmlns:a16="http://schemas.microsoft.com/office/drawing/2014/main" id="{C4A5148A-243D-904A-9DCB-D9ED66A8209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5" cstate="print"/>
        <a:srcRect b="15038"/>
        <a:stretch/>
      </xdr:blipFill>
      <xdr:spPr>
        <a:xfrm>
          <a:off x="1963414" y="10941050"/>
          <a:ext cx="561975" cy="47746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1637599</xdr:colOff>
      <xdr:row>64</xdr:row>
      <xdr:rowOff>142530</xdr:rowOff>
    </xdr:from>
    <xdr:ext cx="514350" cy="407761"/>
    <xdr:pic>
      <xdr:nvPicPr>
        <xdr:cNvPr id="22" name="image3.png" title="Image">
          <a:extLst>
            <a:ext uri="{FF2B5EF4-FFF2-40B4-BE49-F238E27FC236}">
              <a16:creationId xmlns:a16="http://schemas.microsoft.com/office/drawing/2014/main" id="{4FC1ACE3-0BE4-8848-8913-5D96662A0117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 cstate="print"/>
        <a:srcRect b="20723"/>
        <a:stretch/>
      </xdr:blipFill>
      <xdr:spPr>
        <a:xfrm>
          <a:off x="2923474" y="11020080"/>
          <a:ext cx="514350" cy="407761"/>
        </a:xfrm>
        <a:prstGeom prst="rect">
          <a:avLst/>
        </a:prstGeom>
        <a:noFill/>
      </xdr:spPr>
    </xdr:pic>
    <xdr:clientData/>
  </xdr:oneCellAnchor>
  <xdr:oneCellAnchor>
    <xdr:from>
      <xdr:col>1</xdr:col>
      <xdr:colOff>640195</xdr:colOff>
      <xdr:row>67</xdr:row>
      <xdr:rowOff>114877</xdr:rowOff>
    </xdr:from>
    <xdr:ext cx="504825" cy="405795"/>
    <xdr:pic>
      <xdr:nvPicPr>
        <xdr:cNvPr id="23" name="image2.png" title="Image">
          <a:extLst>
            <a:ext uri="{FF2B5EF4-FFF2-40B4-BE49-F238E27FC236}">
              <a16:creationId xmlns:a16="http://schemas.microsoft.com/office/drawing/2014/main" id="{6058CEE4-E1B0-764E-B2A7-A2510478134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b="14794"/>
        <a:stretch/>
      </xdr:blipFill>
      <xdr:spPr>
        <a:xfrm>
          <a:off x="1926070" y="11478202"/>
          <a:ext cx="504825" cy="40579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2522956</xdr:colOff>
      <xdr:row>64</xdr:row>
      <xdr:rowOff>68338</xdr:rowOff>
    </xdr:from>
    <xdr:ext cx="561975" cy="445256"/>
    <xdr:pic>
      <xdr:nvPicPr>
        <xdr:cNvPr id="24" name="image1.png" title="Image">
          <a:extLst>
            <a:ext uri="{FF2B5EF4-FFF2-40B4-BE49-F238E27FC236}">
              <a16:creationId xmlns:a16="http://schemas.microsoft.com/office/drawing/2014/main" id="{4F4F5319-1B9A-6644-91D5-B5A28E1AEB8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8" cstate="print"/>
        <a:srcRect b="20770"/>
        <a:stretch/>
      </xdr:blipFill>
      <xdr:spPr>
        <a:xfrm>
          <a:off x="3808831" y="10945888"/>
          <a:ext cx="561975" cy="445256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2515397</xdr:colOff>
      <xdr:row>67</xdr:row>
      <xdr:rowOff>93104</xdr:rowOff>
    </xdr:from>
    <xdr:ext cx="504825" cy="410028"/>
    <xdr:pic>
      <xdr:nvPicPr>
        <xdr:cNvPr id="25" name="image2.png" title="Image">
          <a:extLst>
            <a:ext uri="{FF2B5EF4-FFF2-40B4-BE49-F238E27FC236}">
              <a16:creationId xmlns:a16="http://schemas.microsoft.com/office/drawing/2014/main" id="{2EDF9158-1773-A644-835A-15E40FC6444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b="13905"/>
        <a:stretch/>
      </xdr:blipFill>
      <xdr:spPr>
        <a:xfrm>
          <a:off x="3801272" y="11456429"/>
          <a:ext cx="504825" cy="410028"/>
        </a:xfrm>
        <a:prstGeom prst="rect">
          <a:avLst/>
        </a:prstGeom>
        <a:noFill/>
      </xdr:spPr>
    </xdr:pic>
    <xdr:clientData/>
  </xdr:oneCellAnchor>
  <xdr:oneCellAnchor>
    <xdr:from>
      <xdr:col>5</xdr:col>
      <xdr:colOff>660400</xdr:colOff>
      <xdr:row>64</xdr:row>
      <xdr:rowOff>96115</xdr:rowOff>
    </xdr:from>
    <xdr:ext cx="514350" cy="441930"/>
    <xdr:pic>
      <xdr:nvPicPr>
        <xdr:cNvPr id="26" name="image5.png" title="Image">
          <a:extLst>
            <a:ext uri="{FF2B5EF4-FFF2-40B4-BE49-F238E27FC236}">
              <a16:creationId xmlns:a16="http://schemas.microsoft.com/office/drawing/2014/main" id="{17153C31-8943-8047-B57F-C8659771F95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4" cstate="print"/>
        <a:srcRect b="14080"/>
        <a:stretch/>
      </xdr:blipFill>
      <xdr:spPr>
        <a:xfrm>
          <a:off x="8648700" y="11145115"/>
          <a:ext cx="514350" cy="441930"/>
        </a:xfrm>
        <a:prstGeom prst="rect">
          <a:avLst/>
        </a:prstGeom>
        <a:noFill/>
      </xdr:spPr>
    </xdr:pic>
    <xdr:clientData/>
  </xdr:oneCellAnchor>
  <xdr:oneCellAnchor>
    <xdr:from>
      <xdr:col>5</xdr:col>
      <xdr:colOff>1636389</xdr:colOff>
      <xdr:row>64</xdr:row>
      <xdr:rowOff>28575</xdr:rowOff>
    </xdr:from>
    <xdr:ext cx="561975" cy="477460"/>
    <xdr:pic>
      <xdr:nvPicPr>
        <xdr:cNvPr id="27" name="image4.png" title="Image">
          <a:extLst>
            <a:ext uri="{FF2B5EF4-FFF2-40B4-BE49-F238E27FC236}">
              <a16:creationId xmlns:a16="http://schemas.microsoft.com/office/drawing/2014/main" id="{B0B1E8D2-E797-F746-8787-3E95683C4F1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5" cstate="print"/>
        <a:srcRect b="15038"/>
        <a:stretch/>
      </xdr:blipFill>
      <xdr:spPr>
        <a:xfrm>
          <a:off x="8961114" y="10906125"/>
          <a:ext cx="561975" cy="477460"/>
        </a:xfrm>
        <a:prstGeom prst="rect">
          <a:avLst/>
        </a:prstGeom>
        <a:noFill/>
      </xdr:spPr>
    </xdr:pic>
    <xdr:clientData/>
  </xdr:oneCellAnchor>
  <xdr:oneCellAnchor>
    <xdr:from>
      <xdr:col>7</xdr:col>
      <xdr:colOff>65974</xdr:colOff>
      <xdr:row>64</xdr:row>
      <xdr:rowOff>113955</xdr:rowOff>
    </xdr:from>
    <xdr:ext cx="514350" cy="407761"/>
    <xdr:pic>
      <xdr:nvPicPr>
        <xdr:cNvPr id="28" name="image3.png" title="Image">
          <a:extLst>
            <a:ext uri="{FF2B5EF4-FFF2-40B4-BE49-F238E27FC236}">
              <a16:creationId xmlns:a16="http://schemas.microsoft.com/office/drawing/2014/main" id="{51F40BDE-C4F4-A643-88AD-133B702FC1A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 cstate="print"/>
        <a:srcRect b="20723"/>
        <a:stretch/>
      </xdr:blipFill>
      <xdr:spPr>
        <a:xfrm>
          <a:off x="9991024" y="10991505"/>
          <a:ext cx="514350" cy="407761"/>
        </a:xfrm>
        <a:prstGeom prst="rect">
          <a:avLst/>
        </a:prstGeom>
        <a:noFill/>
      </xdr:spPr>
    </xdr:pic>
    <xdr:clientData/>
  </xdr:oneCellAnchor>
  <xdr:oneCellAnchor>
    <xdr:from>
      <xdr:col>5</xdr:col>
      <xdr:colOff>1665720</xdr:colOff>
      <xdr:row>67</xdr:row>
      <xdr:rowOff>105352</xdr:rowOff>
    </xdr:from>
    <xdr:ext cx="504825" cy="405795"/>
    <xdr:pic>
      <xdr:nvPicPr>
        <xdr:cNvPr id="29" name="image2.png" title="Image">
          <a:extLst>
            <a:ext uri="{FF2B5EF4-FFF2-40B4-BE49-F238E27FC236}">
              <a16:creationId xmlns:a16="http://schemas.microsoft.com/office/drawing/2014/main" id="{1823F42A-C884-CD46-858F-225D0BE7F2D4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b="14794"/>
        <a:stretch/>
      </xdr:blipFill>
      <xdr:spPr>
        <a:xfrm>
          <a:off x="8990445" y="11468677"/>
          <a:ext cx="504825" cy="405795"/>
        </a:xfrm>
        <a:prstGeom prst="rect">
          <a:avLst/>
        </a:prstGeom>
        <a:noFill/>
      </xdr:spPr>
    </xdr:pic>
    <xdr:clientData/>
  </xdr:oneCellAnchor>
  <xdr:oneCellAnchor>
    <xdr:from>
      <xdr:col>7</xdr:col>
      <xdr:colOff>1037056</xdr:colOff>
      <xdr:row>64</xdr:row>
      <xdr:rowOff>27063</xdr:rowOff>
    </xdr:from>
    <xdr:ext cx="561975" cy="445256"/>
    <xdr:pic>
      <xdr:nvPicPr>
        <xdr:cNvPr id="30" name="image1.png" title="Image">
          <a:extLst>
            <a:ext uri="{FF2B5EF4-FFF2-40B4-BE49-F238E27FC236}">
              <a16:creationId xmlns:a16="http://schemas.microsoft.com/office/drawing/2014/main" id="{30FADBBE-69E3-354C-808D-27F9B5EAFE4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8" cstate="print"/>
        <a:srcRect b="20770"/>
        <a:stretch/>
      </xdr:blipFill>
      <xdr:spPr>
        <a:xfrm>
          <a:off x="10962106" y="10904613"/>
          <a:ext cx="561975" cy="445256"/>
        </a:xfrm>
        <a:prstGeom prst="rect">
          <a:avLst/>
        </a:prstGeom>
        <a:noFill/>
      </xdr:spPr>
    </xdr:pic>
    <xdr:clientData/>
  </xdr:oneCellAnchor>
  <xdr:oneCellAnchor>
    <xdr:from>
      <xdr:col>7</xdr:col>
      <xdr:colOff>1064422</xdr:colOff>
      <xdr:row>67</xdr:row>
      <xdr:rowOff>48654</xdr:rowOff>
    </xdr:from>
    <xdr:ext cx="504825" cy="410028"/>
    <xdr:pic>
      <xdr:nvPicPr>
        <xdr:cNvPr id="31" name="image2.png" title="Image">
          <a:extLst>
            <a:ext uri="{FF2B5EF4-FFF2-40B4-BE49-F238E27FC236}">
              <a16:creationId xmlns:a16="http://schemas.microsoft.com/office/drawing/2014/main" id="{0A05CC00-117F-BE4E-AB3E-6C554C639C3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b="13905"/>
        <a:stretch/>
      </xdr:blipFill>
      <xdr:spPr>
        <a:xfrm>
          <a:off x="10989472" y="11411979"/>
          <a:ext cx="504825" cy="41002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oogle.com/maps" TargetMode="External"/><Relationship Id="rId1" Type="http://schemas.openxmlformats.org/officeDocument/2006/relationships/hyperlink" Target="https://www.google.com/maps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oogle.com/maps" TargetMode="External"/><Relationship Id="rId1" Type="http://schemas.openxmlformats.org/officeDocument/2006/relationships/hyperlink" Target="https://www.google.com/maps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AC271-91FA-084E-913F-C93297998E61}">
  <sheetPr codeName="Sheet2"/>
  <dimension ref="A1:L56"/>
  <sheetViews>
    <sheetView showGridLines="0" tabSelected="1" topLeftCell="A4" zoomScale="130" zoomScaleNormal="130" workbookViewId="0">
      <selection activeCell="F25" sqref="F25"/>
    </sheetView>
  </sheetViews>
  <sheetFormatPr defaultColWidth="10.90625" defaultRowHeight="12.5" x14ac:dyDescent="0.25"/>
  <sheetData>
    <row r="1" spans="1:7" s="27" customFormat="1" x14ac:dyDescent="0.25"/>
    <row r="2" spans="1:7" s="27" customFormat="1" x14ac:dyDescent="0.25"/>
    <row r="3" spans="1:7" s="27" customFormat="1" x14ac:dyDescent="0.25"/>
    <row r="4" spans="1:7" s="27" customFormat="1" ht="13" thickBot="1" x14ac:dyDescent="0.3"/>
    <row r="5" spans="1:7" x14ac:dyDescent="0.25">
      <c r="A5" s="58"/>
      <c r="B5" s="59"/>
      <c r="C5" s="59"/>
      <c r="D5" s="59"/>
      <c r="E5" s="59"/>
      <c r="F5" s="59"/>
      <c r="G5" s="60"/>
    </row>
    <row r="6" spans="1:7" x14ac:dyDescent="0.25">
      <c r="A6" s="30"/>
      <c r="B6" s="29"/>
      <c r="C6" s="29"/>
      <c r="D6" s="29"/>
      <c r="E6" s="29"/>
      <c r="F6" s="29"/>
      <c r="G6" s="31"/>
    </row>
    <row r="7" spans="1:7" x14ac:dyDescent="0.25">
      <c r="A7" s="30"/>
      <c r="B7" s="29"/>
      <c r="C7" s="29"/>
      <c r="D7" s="29"/>
      <c r="E7" s="29"/>
      <c r="F7" s="29"/>
      <c r="G7" s="31"/>
    </row>
    <row r="8" spans="1:7" x14ac:dyDescent="0.25">
      <c r="A8" s="30"/>
      <c r="B8" s="29"/>
      <c r="C8" s="29"/>
      <c r="D8" s="29"/>
      <c r="E8" s="29"/>
      <c r="F8" s="29"/>
      <c r="G8" s="31"/>
    </row>
    <row r="9" spans="1:7" x14ac:dyDescent="0.25">
      <c r="A9" s="30"/>
      <c r="B9" s="29"/>
      <c r="C9" s="29"/>
      <c r="D9" s="29"/>
      <c r="E9" s="29"/>
      <c r="F9" s="29"/>
      <c r="G9" s="31"/>
    </row>
    <row r="10" spans="1:7" x14ac:dyDescent="0.25">
      <c r="A10" s="30"/>
      <c r="B10" s="29"/>
      <c r="C10" s="29"/>
      <c r="D10" s="29"/>
      <c r="E10" s="29"/>
      <c r="F10" s="29"/>
      <c r="G10" s="31"/>
    </row>
    <row r="11" spans="1:7" x14ac:dyDescent="0.25">
      <c r="A11" s="30"/>
      <c r="B11" s="29"/>
      <c r="C11" s="29"/>
      <c r="D11" s="29"/>
      <c r="E11" s="29"/>
      <c r="F11" s="29"/>
      <c r="G11" s="31"/>
    </row>
    <row r="12" spans="1:7" x14ac:dyDescent="0.25">
      <c r="A12" s="30"/>
      <c r="B12" s="29"/>
      <c r="C12" s="29"/>
      <c r="D12" s="29"/>
      <c r="E12" s="29"/>
      <c r="F12" s="29"/>
      <c r="G12" s="31"/>
    </row>
    <row r="13" spans="1:7" x14ac:dyDescent="0.25">
      <c r="A13" s="30" t="s">
        <v>140</v>
      </c>
      <c r="B13" s="29"/>
      <c r="C13" s="29"/>
      <c r="D13" s="29"/>
      <c r="E13" s="29"/>
      <c r="F13" s="29"/>
      <c r="G13" s="31"/>
    </row>
    <row r="14" spans="1:7" x14ac:dyDescent="0.25">
      <c r="A14" s="30" t="s">
        <v>141</v>
      </c>
      <c r="B14" s="29"/>
      <c r="C14" s="29"/>
      <c r="D14" s="29"/>
      <c r="E14" s="29"/>
      <c r="F14" s="29"/>
      <c r="G14" s="31"/>
    </row>
    <row r="15" spans="1:7" x14ac:dyDescent="0.25">
      <c r="A15" s="30"/>
      <c r="B15" s="29"/>
      <c r="C15" s="29"/>
      <c r="D15" s="29"/>
      <c r="E15" s="29"/>
      <c r="F15" s="29"/>
      <c r="G15" s="31"/>
    </row>
    <row r="16" spans="1:7" x14ac:dyDescent="0.25">
      <c r="A16" s="30" t="s">
        <v>142</v>
      </c>
      <c r="B16" s="29"/>
      <c r="C16" s="29"/>
      <c r="D16" s="29"/>
      <c r="E16" s="29"/>
      <c r="F16" s="29"/>
      <c r="G16" s="31"/>
    </row>
    <row r="17" spans="1:12" x14ac:dyDescent="0.25">
      <c r="A17" s="30" t="s">
        <v>143</v>
      </c>
      <c r="B17" s="29"/>
      <c r="C17" s="29"/>
      <c r="D17" s="29"/>
      <c r="E17" s="29"/>
      <c r="F17" s="29"/>
      <c r="G17" s="31"/>
    </row>
    <row r="18" spans="1:12" x14ac:dyDescent="0.25">
      <c r="A18" s="30"/>
      <c r="B18" s="29"/>
      <c r="C18" s="29"/>
      <c r="D18" s="29"/>
      <c r="E18" s="29"/>
      <c r="F18" s="29"/>
      <c r="G18" s="31"/>
    </row>
    <row r="19" spans="1:12" ht="13" x14ac:dyDescent="0.3">
      <c r="A19" s="28" t="s">
        <v>155</v>
      </c>
      <c r="B19" s="29"/>
      <c r="C19" s="29"/>
      <c r="D19" s="29"/>
      <c r="E19" s="29"/>
      <c r="F19" s="155" t="s">
        <v>159</v>
      </c>
      <c r="G19" s="31"/>
    </row>
    <row r="20" spans="1:12" ht="13" x14ac:dyDescent="0.3">
      <c r="A20" s="28" t="s">
        <v>156</v>
      </c>
      <c r="B20" s="29"/>
      <c r="C20" s="29"/>
      <c r="D20" s="29"/>
      <c r="E20" s="29"/>
      <c r="F20" s="156" t="s">
        <v>160</v>
      </c>
      <c r="G20" s="31"/>
    </row>
    <row r="21" spans="1:12" x14ac:dyDescent="0.25">
      <c r="A21" s="30"/>
      <c r="B21" s="29"/>
      <c r="C21" s="29"/>
      <c r="D21" s="29"/>
      <c r="E21" s="29"/>
      <c r="F21" s="157"/>
      <c r="G21" s="31"/>
    </row>
    <row r="22" spans="1:12" x14ac:dyDescent="0.25">
      <c r="A22" s="30"/>
      <c r="B22" s="29"/>
      <c r="C22" s="29"/>
      <c r="D22" s="29"/>
      <c r="E22" s="29"/>
      <c r="F22" s="157"/>
      <c r="G22" s="31"/>
    </row>
    <row r="23" spans="1:12" ht="13" x14ac:dyDescent="0.3">
      <c r="A23" s="28" t="s">
        <v>157</v>
      </c>
      <c r="B23" s="29"/>
      <c r="C23" s="29"/>
      <c r="D23" s="29"/>
      <c r="E23" s="29"/>
      <c r="F23" s="156" t="s">
        <v>161</v>
      </c>
      <c r="G23" s="31"/>
    </row>
    <row r="24" spans="1:12" ht="13" x14ac:dyDescent="0.3">
      <c r="A24" s="28" t="s">
        <v>158</v>
      </c>
      <c r="B24" s="29"/>
      <c r="C24" s="29"/>
      <c r="D24" s="29"/>
      <c r="E24" s="29"/>
      <c r="F24" s="158" t="s">
        <v>162</v>
      </c>
      <c r="G24" s="31"/>
    </row>
    <row r="25" spans="1:12" x14ac:dyDescent="0.25">
      <c r="A25" s="30"/>
      <c r="B25" s="29"/>
      <c r="C25" s="29"/>
      <c r="D25" s="29"/>
      <c r="E25" s="29"/>
      <c r="F25" s="157"/>
      <c r="G25" s="31"/>
    </row>
    <row r="26" spans="1:12" x14ac:dyDescent="0.25">
      <c r="A26" s="30"/>
      <c r="B26" s="29"/>
      <c r="C26" s="29"/>
      <c r="D26" s="29"/>
      <c r="E26" s="29"/>
      <c r="F26" s="29"/>
      <c r="G26" s="31"/>
    </row>
    <row r="27" spans="1:12" x14ac:dyDescent="0.25">
      <c r="A27" s="28" t="s">
        <v>144</v>
      </c>
      <c r="B27" s="29"/>
      <c r="C27" s="29"/>
      <c r="D27" s="29"/>
      <c r="E27" s="29"/>
      <c r="F27" s="29"/>
      <c r="G27" s="31"/>
    </row>
    <row r="28" spans="1:12" x14ac:dyDescent="0.25">
      <c r="A28" s="28" t="s">
        <v>145</v>
      </c>
      <c r="B28" s="29"/>
      <c r="C28" s="29"/>
      <c r="D28" s="29"/>
      <c r="E28" s="29"/>
      <c r="F28" s="29"/>
      <c r="G28" s="31"/>
    </row>
    <row r="29" spans="1:12" x14ac:dyDescent="0.25">
      <c r="A29" s="28" t="s">
        <v>146</v>
      </c>
      <c r="B29" s="29"/>
      <c r="C29" s="29"/>
      <c r="D29" s="29"/>
      <c r="E29" s="29"/>
      <c r="F29" s="29"/>
      <c r="G29" s="31"/>
    </row>
    <row r="30" spans="1:12" x14ac:dyDescent="0.25">
      <c r="A30" s="30"/>
      <c r="B30" s="29"/>
      <c r="C30" s="29"/>
      <c r="D30" s="29"/>
      <c r="E30" s="29"/>
      <c r="F30" s="29"/>
      <c r="G30" s="31"/>
    </row>
    <row r="31" spans="1:12" ht="14.5" x14ac:dyDescent="0.35">
      <c r="A31" s="28" t="s">
        <v>151</v>
      </c>
      <c r="B31" s="29"/>
      <c r="C31" s="29"/>
      <c r="D31" s="29"/>
      <c r="E31" s="29"/>
      <c r="F31" s="29"/>
      <c r="G31" s="31"/>
      <c r="J31" s="62"/>
      <c r="K31" s="63"/>
      <c r="L31" s="26"/>
    </row>
    <row r="32" spans="1:12" ht="14.5" x14ac:dyDescent="0.35">
      <c r="A32" s="28" t="s">
        <v>150</v>
      </c>
      <c r="B32" s="29"/>
      <c r="C32" s="29"/>
      <c r="D32" s="29"/>
      <c r="E32" s="29"/>
      <c r="F32" s="29"/>
      <c r="G32" s="31"/>
      <c r="J32" s="62"/>
      <c r="K32" s="63"/>
      <c r="L32" s="26"/>
    </row>
    <row r="33" spans="1:12" ht="14.5" x14ac:dyDescent="0.35">
      <c r="A33" s="30"/>
      <c r="B33" s="29"/>
      <c r="C33" s="29"/>
      <c r="D33" s="29"/>
      <c r="E33" s="29"/>
      <c r="F33" s="29"/>
      <c r="G33" s="31"/>
      <c r="J33" s="62"/>
      <c r="K33" s="63"/>
      <c r="L33" s="26"/>
    </row>
    <row r="34" spans="1:12" ht="14.5" x14ac:dyDescent="0.35">
      <c r="A34" s="28" t="s">
        <v>152</v>
      </c>
      <c r="B34" s="29"/>
      <c r="C34" s="29"/>
      <c r="D34" s="29"/>
      <c r="E34" s="29"/>
      <c r="F34" s="29"/>
      <c r="G34" s="31"/>
      <c r="J34" s="62"/>
      <c r="K34" s="63"/>
      <c r="L34" s="26"/>
    </row>
    <row r="35" spans="1:12" x14ac:dyDescent="0.25">
      <c r="A35" s="28" t="s">
        <v>149</v>
      </c>
      <c r="B35" s="29"/>
      <c r="C35" s="29"/>
      <c r="D35" s="29"/>
      <c r="E35" s="29"/>
      <c r="F35" s="29"/>
      <c r="G35" s="31"/>
    </row>
    <row r="36" spans="1:12" x14ac:dyDescent="0.25">
      <c r="A36" s="30"/>
      <c r="B36" s="29"/>
      <c r="C36" s="29"/>
      <c r="D36" s="29"/>
      <c r="E36" s="29"/>
      <c r="F36" s="29"/>
      <c r="G36" s="31"/>
    </row>
    <row r="37" spans="1:12" ht="13" x14ac:dyDescent="0.3">
      <c r="A37" s="28" t="s">
        <v>153</v>
      </c>
      <c r="B37" s="29"/>
      <c r="C37" s="29"/>
      <c r="D37" s="29"/>
      <c r="E37" s="29"/>
      <c r="F37" s="29"/>
      <c r="G37" s="31"/>
    </row>
    <row r="38" spans="1:12" x14ac:dyDescent="0.25">
      <c r="A38" s="28" t="s">
        <v>147</v>
      </c>
      <c r="B38" s="29"/>
      <c r="C38" s="29"/>
      <c r="D38" s="29"/>
      <c r="E38" s="29"/>
      <c r="F38" s="29"/>
      <c r="G38" s="31"/>
    </row>
    <row r="39" spans="1:12" x14ac:dyDescent="0.25">
      <c r="A39" s="28" t="s">
        <v>148</v>
      </c>
      <c r="B39" s="29"/>
      <c r="C39" s="29"/>
      <c r="D39" s="29"/>
      <c r="E39" s="29"/>
      <c r="F39" s="29"/>
      <c r="G39" s="31"/>
    </row>
    <row r="40" spans="1:12" x14ac:dyDescent="0.25">
      <c r="A40" s="30"/>
      <c r="B40" s="29"/>
      <c r="C40" s="29"/>
      <c r="D40" s="29"/>
      <c r="E40" s="29"/>
      <c r="F40" s="29"/>
      <c r="G40" s="31"/>
    </row>
    <row r="41" spans="1:12" ht="13" x14ac:dyDescent="0.3">
      <c r="A41" s="28" t="s">
        <v>154</v>
      </c>
      <c r="B41" s="29"/>
      <c r="C41" s="29"/>
      <c r="D41" s="29"/>
      <c r="E41" s="29"/>
      <c r="F41" s="29"/>
      <c r="G41" s="31"/>
    </row>
    <row r="42" spans="1:12" x14ac:dyDescent="0.25">
      <c r="A42" s="28" t="s">
        <v>86</v>
      </c>
      <c r="B42" s="29"/>
      <c r="C42" s="29"/>
      <c r="D42" s="29"/>
      <c r="E42" s="29"/>
      <c r="F42" s="29"/>
      <c r="G42" s="31"/>
    </row>
    <row r="43" spans="1:12" x14ac:dyDescent="0.25">
      <c r="A43" s="30"/>
      <c r="B43" s="29"/>
      <c r="C43" s="29"/>
      <c r="D43" s="29"/>
      <c r="E43" s="29"/>
      <c r="F43" s="29"/>
      <c r="G43" s="31"/>
    </row>
    <row r="44" spans="1:12" x14ac:dyDescent="0.25">
      <c r="A44" s="28"/>
      <c r="B44" s="29"/>
      <c r="C44" s="29"/>
      <c r="D44" s="29"/>
      <c r="E44" s="29"/>
      <c r="F44" s="29"/>
      <c r="G44" s="31"/>
    </row>
    <row r="45" spans="1:12" x14ac:dyDescent="0.25">
      <c r="A45" s="64"/>
      <c r="B45" s="29"/>
      <c r="C45" s="29"/>
      <c r="D45" s="29"/>
      <c r="E45" s="29"/>
      <c r="F45" s="29"/>
      <c r="G45" s="31"/>
    </row>
    <row r="46" spans="1:12" x14ac:dyDescent="0.25">
      <c r="A46" s="30"/>
      <c r="B46" s="29"/>
      <c r="C46" s="29"/>
      <c r="D46" s="29"/>
      <c r="E46" s="29"/>
      <c r="F46" s="29"/>
      <c r="G46" s="31"/>
    </row>
    <row r="47" spans="1:12" x14ac:dyDescent="0.25">
      <c r="A47" s="30"/>
      <c r="B47" s="29"/>
      <c r="C47" s="29"/>
      <c r="D47" s="29"/>
      <c r="E47" s="29"/>
      <c r="F47" s="29"/>
      <c r="G47" s="31"/>
    </row>
    <row r="48" spans="1:12" x14ac:dyDescent="0.25">
      <c r="A48" s="30"/>
      <c r="B48" s="29"/>
      <c r="C48" s="29"/>
      <c r="D48" s="29"/>
      <c r="E48" s="29"/>
      <c r="F48" s="29"/>
      <c r="G48" s="31"/>
    </row>
    <row r="49" spans="1:7" x14ac:dyDescent="0.25">
      <c r="A49" s="30"/>
      <c r="B49" s="29"/>
      <c r="C49" s="29"/>
      <c r="D49" s="29"/>
      <c r="E49" s="29"/>
      <c r="F49" s="29"/>
      <c r="G49" s="31"/>
    </row>
    <row r="50" spans="1:7" x14ac:dyDescent="0.25">
      <c r="A50" s="30"/>
      <c r="B50" s="29"/>
      <c r="C50" s="29"/>
      <c r="D50" s="29"/>
      <c r="E50" s="29"/>
      <c r="F50" s="29"/>
      <c r="G50" s="31"/>
    </row>
    <row r="51" spans="1:7" x14ac:dyDescent="0.25">
      <c r="A51" s="30"/>
      <c r="B51" s="29"/>
      <c r="C51" s="29"/>
      <c r="D51" s="29"/>
      <c r="E51" s="29"/>
      <c r="F51" s="29"/>
      <c r="G51" s="31"/>
    </row>
    <row r="52" spans="1:7" x14ac:dyDescent="0.25">
      <c r="A52" s="30"/>
      <c r="B52" s="29"/>
      <c r="C52" s="29"/>
      <c r="D52" s="29"/>
      <c r="E52" s="29"/>
      <c r="F52" s="29"/>
      <c r="G52" s="31"/>
    </row>
    <row r="53" spans="1:7" x14ac:dyDescent="0.25">
      <c r="A53" s="30"/>
      <c r="B53" s="29"/>
      <c r="C53" s="29"/>
      <c r="D53" s="29"/>
      <c r="E53" s="29"/>
      <c r="F53" s="29"/>
      <c r="G53" s="31"/>
    </row>
    <row r="54" spans="1:7" x14ac:dyDescent="0.25">
      <c r="A54" s="30"/>
      <c r="B54" s="29"/>
      <c r="C54" s="29"/>
      <c r="D54" s="29"/>
      <c r="E54" s="29"/>
      <c r="F54" s="29"/>
      <c r="G54" s="31"/>
    </row>
    <row r="55" spans="1:7" x14ac:dyDescent="0.25">
      <c r="A55" s="30"/>
      <c r="B55" s="29"/>
      <c r="C55" s="29"/>
      <c r="D55" s="29"/>
      <c r="E55" s="29"/>
      <c r="F55" s="29"/>
      <c r="G55" s="31"/>
    </row>
    <row r="56" spans="1:7" ht="13" thickBot="1" x14ac:dyDescent="0.3">
      <c r="A56" s="32"/>
      <c r="B56" s="61"/>
      <c r="C56" s="61"/>
      <c r="D56" s="61"/>
      <c r="E56" s="61"/>
      <c r="F56" s="61"/>
      <c r="G56" s="33"/>
    </row>
  </sheetData>
  <sheetProtection algorithmName="SHA-512" hashValue="2aUtq7eKkcWPhTxUWXXsqacfVQx3IvEP9Uly4Zh0OW1mj7fMBcEFTzFWpfHMAsmqnyAsm8DoP/wGk3i+oCr0MA==" saltValue="68LSdHu2pZkQ7yKqrpQVuw==" spinCount="100000" sheet="1" objects="1" scenarios="1" selectLockedCells="1"/>
  <hyperlinks>
    <hyperlink ref="F19" location="Sandstone_Simplified_Appraisal!A1" display="here" xr:uid="{B6609AD9-FA76-C54F-B21D-28DC556B00B1}"/>
    <hyperlink ref="F20" location="Sandstone_Detailed_Calculator!A1" display="Sandstone_detailed" xr:uid="{513479E0-6C92-9548-A9F7-C033945356B4}"/>
    <hyperlink ref="F23" location="Granite_Simplified_Appraisal!A1" display="Granite_simplified" xr:uid="{35CF9E60-2C58-FF42-828A-E1ADCBD25CA7}"/>
    <hyperlink ref="F24" location="Granite_Detailed_Calculator!A1" display="Granite_detailed" xr:uid="{180D994C-4809-DD4C-BC93-CB76BB086A1D}"/>
  </hyperlink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2F0A-BFDB-2C4D-9D3C-9C931D0F1EF7}">
  <sheetPr codeName="Sheet3">
    <tabColor rgb="FFB6D7A8"/>
    <outlinePr summaryBelow="0" summaryRight="0"/>
  </sheetPr>
  <dimension ref="A1:J34"/>
  <sheetViews>
    <sheetView showGridLines="0" zoomScaleNormal="100" workbookViewId="0">
      <selection activeCell="C5" sqref="C5"/>
    </sheetView>
  </sheetViews>
  <sheetFormatPr defaultColWidth="14.453125" defaultRowHeight="15.75" customHeight="1" x14ac:dyDescent="0.25"/>
  <cols>
    <col min="1" max="1" width="18.453125" style="34" customWidth="1"/>
    <col min="2" max="2" width="21.1796875" style="34" customWidth="1"/>
    <col min="3" max="3" width="28.81640625" style="34" customWidth="1"/>
    <col min="4" max="5" width="9.81640625" style="34" customWidth="1"/>
    <col min="6" max="6" width="27.453125" style="34" customWidth="1"/>
    <col min="7" max="7" width="9.81640625" style="34" customWidth="1"/>
    <col min="8" max="8" width="21.81640625" style="34" customWidth="1"/>
    <col min="9" max="10" width="9.81640625" style="34" customWidth="1"/>
    <col min="11" max="16384" width="14.453125" style="34"/>
  </cols>
  <sheetData>
    <row r="1" spans="1:10" ht="29.25" customHeight="1" thickTop="1" x14ac:dyDescent="0.25">
      <c r="A1" s="35"/>
      <c r="B1" s="36"/>
      <c r="C1" s="36"/>
      <c r="D1" s="36"/>
      <c r="E1" s="36"/>
      <c r="F1" s="36"/>
      <c r="G1" s="36"/>
      <c r="H1" s="36"/>
      <c r="I1" s="36"/>
      <c r="J1" s="37"/>
    </row>
    <row r="2" spans="1:10" ht="18.75" customHeight="1" x14ac:dyDescent="0.3">
      <c r="A2" s="38"/>
      <c r="C2" s="39" t="s">
        <v>0</v>
      </c>
      <c r="F2" s="115" t="s">
        <v>134</v>
      </c>
      <c r="G2" s="116"/>
      <c r="H2" s="116"/>
      <c r="J2" s="40"/>
    </row>
    <row r="3" spans="1:10" ht="13" x14ac:dyDescent="0.3">
      <c r="A3" s="41" t="s">
        <v>1</v>
      </c>
      <c r="B3" s="42"/>
      <c r="C3" s="65" t="s">
        <v>7</v>
      </c>
      <c r="D3" s="42"/>
      <c r="E3" s="42"/>
      <c r="F3" s="117" t="s">
        <v>3</v>
      </c>
      <c r="G3" s="116"/>
      <c r="H3" s="116"/>
      <c r="I3" s="42"/>
      <c r="J3" s="43"/>
    </row>
    <row r="4" spans="1:10" ht="12.5" x14ac:dyDescent="0.25">
      <c r="A4" s="38"/>
      <c r="H4" s="66">
        <v>10</v>
      </c>
      <c r="J4" s="40"/>
    </row>
    <row r="5" spans="1:10" ht="13" x14ac:dyDescent="0.3">
      <c r="A5" s="41" t="s">
        <v>4</v>
      </c>
      <c r="B5" s="42"/>
      <c r="C5" s="65" t="s">
        <v>7</v>
      </c>
      <c r="J5" s="40"/>
    </row>
    <row r="6" spans="1:10" ht="13" x14ac:dyDescent="0.3">
      <c r="A6" s="41"/>
      <c r="B6" s="42"/>
      <c r="J6" s="40"/>
    </row>
    <row r="7" spans="1:10" ht="13" x14ac:dyDescent="0.3">
      <c r="A7" s="41" t="s">
        <v>5</v>
      </c>
      <c r="B7" s="42"/>
      <c r="C7" s="65" t="s">
        <v>2</v>
      </c>
      <c r="J7" s="40"/>
    </row>
    <row r="8" spans="1:10" ht="12.5" x14ac:dyDescent="0.25">
      <c r="A8" s="38"/>
      <c r="J8" s="40"/>
    </row>
    <row r="9" spans="1:10" ht="12.5" x14ac:dyDescent="0.25">
      <c r="A9" s="38"/>
      <c r="J9" s="40"/>
    </row>
    <row r="10" spans="1:10" ht="13" x14ac:dyDescent="0.3">
      <c r="A10" s="38"/>
      <c r="B10" s="118" t="s">
        <v>135</v>
      </c>
      <c r="C10" s="116"/>
      <c r="D10" s="116"/>
      <c r="E10" s="116"/>
      <c r="F10" s="116"/>
      <c r="G10" s="116"/>
      <c r="H10" s="116"/>
      <c r="J10" s="40"/>
    </row>
    <row r="11" spans="1:10" ht="12.5" x14ac:dyDescent="0.25">
      <c r="A11" s="38"/>
      <c r="J11" s="40"/>
    </row>
    <row r="12" spans="1:10" ht="12.5" x14ac:dyDescent="0.25">
      <c r="A12" s="38"/>
      <c r="J12" s="40"/>
    </row>
    <row r="13" spans="1:10" ht="12.5" x14ac:dyDescent="0.25">
      <c r="A13" s="38"/>
      <c r="J13" s="40"/>
    </row>
    <row r="14" spans="1:10" ht="12.5" x14ac:dyDescent="0.25">
      <c r="A14" s="38"/>
      <c r="J14" s="40"/>
    </row>
    <row r="15" spans="1:10" ht="12.5" x14ac:dyDescent="0.25">
      <c r="A15" s="38"/>
      <c r="J15" s="40"/>
    </row>
    <row r="16" spans="1:10" ht="12.5" x14ac:dyDescent="0.25">
      <c r="A16" s="38"/>
      <c r="J16" s="40"/>
    </row>
    <row r="17" spans="1:10" ht="12.5" x14ac:dyDescent="0.25">
      <c r="A17" s="38"/>
      <c r="J17" s="40"/>
    </row>
    <row r="18" spans="1:10" ht="12.5" x14ac:dyDescent="0.25">
      <c r="A18" s="38"/>
      <c r="J18" s="40"/>
    </row>
    <row r="19" spans="1:10" ht="12.5" x14ac:dyDescent="0.25">
      <c r="A19" s="38"/>
      <c r="J19" s="40"/>
    </row>
    <row r="20" spans="1:10" ht="12.5" x14ac:dyDescent="0.25">
      <c r="A20" s="38"/>
      <c r="J20" s="40"/>
    </row>
    <row r="21" spans="1:10" ht="12.5" x14ac:dyDescent="0.25">
      <c r="A21" s="38"/>
      <c r="J21" s="40"/>
    </row>
    <row r="22" spans="1:10" ht="12.5" x14ac:dyDescent="0.25">
      <c r="A22" s="38"/>
      <c r="J22" s="40"/>
    </row>
    <row r="23" spans="1:10" ht="12.5" x14ac:dyDescent="0.25">
      <c r="A23" s="38"/>
      <c r="J23" s="40"/>
    </row>
    <row r="24" spans="1:10" ht="12.5" x14ac:dyDescent="0.25">
      <c r="A24" s="38"/>
      <c r="J24" s="40"/>
    </row>
    <row r="25" spans="1:10" ht="12.5" x14ac:dyDescent="0.25">
      <c r="A25" s="38"/>
      <c r="J25" s="40"/>
    </row>
    <row r="26" spans="1:10" ht="12.5" x14ac:dyDescent="0.25">
      <c r="A26" s="38"/>
      <c r="J26" s="40"/>
    </row>
    <row r="27" spans="1:10" ht="12.5" x14ac:dyDescent="0.25">
      <c r="A27" s="38"/>
      <c r="J27" s="40"/>
    </row>
    <row r="28" spans="1:10" ht="12.5" x14ac:dyDescent="0.25">
      <c r="A28" s="38"/>
      <c r="J28" s="40"/>
    </row>
    <row r="29" spans="1:10" ht="12.5" x14ac:dyDescent="0.25">
      <c r="A29" s="38"/>
      <c r="J29" s="40"/>
    </row>
    <row r="30" spans="1:10" ht="22.5" customHeight="1" x14ac:dyDescent="0.25">
      <c r="A30" s="38"/>
      <c r="J30" s="40"/>
    </row>
    <row r="31" spans="1:10" ht="12.5" x14ac:dyDescent="0.25">
      <c r="A31" s="38"/>
      <c r="J31" s="40"/>
    </row>
    <row r="32" spans="1:10" ht="70" customHeight="1" x14ac:dyDescent="0.25">
      <c r="A32" s="119"/>
      <c r="B32" s="116"/>
      <c r="C32" s="116"/>
      <c r="D32" s="116"/>
      <c r="E32" s="44"/>
      <c r="F32" s="44"/>
      <c r="G32" s="44"/>
      <c r="H32" s="44"/>
      <c r="I32" s="44"/>
      <c r="J32" s="45"/>
    </row>
    <row r="33" spans="1:10" ht="13" x14ac:dyDescent="0.3">
      <c r="A33" s="120" t="s">
        <v>136</v>
      </c>
      <c r="B33" s="116"/>
      <c r="C33" s="116"/>
      <c r="D33" s="116"/>
      <c r="E33" s="116"/>
      <c r="F33" s="116"/>
      <c r="G33" s="116"/>
      <c r="H33" s="46" t="str">
        <f>CONCATENATE(TEXT(s_impacts_calculator_simplified!$J$23,"0.0")," kg GHG/t")</f>
        <v>160.9 kg GHG/t</v>
      </c>
      <c r="J33" s="40"/>
    </row>
    <row r="34" spans="1:10" ht="13.5" thickBot="1" x14ac:dyDescent="0.35">
      <c r="A34" s="113" t="str">
        <f>CONCATENATE("The cradle-to-site embodied greenhouse gas emissions (embodied carbon) for ",TEXT(H4,"0.0")," tonnes of sandstone based on your location selection is:")</f>
        <v>The cradle-to-site embodied greenhouse gas emissions (embodied carbon) for 10.0 tonnes of sandstone based on your location selection is:</v>
      </c>
      <c r="B34" s="114"/>
      <c r="C34" s="114"/>
      <c r="D34" s="114"/>
      <c r="E34" s="114"/>
      <c r="F34" s="114"/>
      <c r="G34" s="114"/>
      <c r="H34" s="47" t="str">
        <f>CONCATENATE(TEXT(s_impacts_calculator_simplified!$L$23,"0.0"), " kg GHG")</f>
        <v>1608.8 kg GHG</v>
      </c>
      <c r="I34" s="48"/>
      <c r="J34" s="49"/>
    </row>
  </sheetData>
  <sheetProtection algorithmName="SHA-512" hashValue="z+2pRFd0lnmrKfhDAkDl3a9z2op1vi5/mnPA/TCE2qIvi6mZci8d4JkLCLUq39143xwixRPL2I+w/+9ZmdS0Lg==" saltValue="ILx+mKFqz0gDwe6AVErr9Q==" spinCount="100000" sheet="1" objects="1" scenarios="1" selectLockedCells="1"/>
  <mergeCells count="6">
    <mergeCell ref="A34:G34"/>
    <mergeCell ref="F2:H2"/>
    <mergeCell ref="F3:H3"/>
    <mergeCell ref="B10:H10"/>
    <mergeCell ref="A32:D32"/>
    <mergeCell ref="A33:G33"/>
  </mergeCells>
  <pageMargins left="0.7" right="0.7" top="0.75" bottom="0.75" header="0.3" footer="0.3"/>
  <pageSetup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9E7D5BB3-6C77-4A48-BB94-C743CDA6B32E}">
          <x14:formula1>
            <xm:f>s_impacts_calculator_simplified!$A$14:$A$22</xm:f>
          </x14:formula1>
          <xm:sqref>C3 C5</xm:sqref>
        </x14:dataValidation>
        <x14:dataValidation type="list" allowBlank="1" showInputMessage="1" showErrorMessage="1" xr:uid="{BFB7C988-2653-AF43-9497-92675344F31D}">
          <x14:formula1>
            <xm:f>s_impacts_calculator_simplified!$A$14:$A$17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615C-C26C-024F-9147-0AE92D0776EA}">
  <sheetPr codeName="Sheet1">
    <tabColor rgb="FFFF9900"/>
    <outlinePr summaryBelow="0" summaryRight="0"/>
    <pageSetUpPr fitToPage="1"/>
  </sheetPr>
  <dimension ref="A1:J75"/>
  <sheetViews>
    <sheetView showGridLines="0" workbookViewId="0">
      <selection activeCell="H13" sqref="H13"/>
    </sheetView>
  </sheetViews>
  <sheetFormatPr defaultColWidth="14.453125" defaultRowHeight="15.75" customHeight="1" x14ac:dyDescent="0.25"/>
  <cols>
    <col min="1" max="1" width="18.453125" style="34" customWidth="1"/>
    <col min="2" max="2" width="43.1796875" style="34" customWidth="1"/>
    <col min="3" max="3" width="28.81640625" style="34" customWidth="1"/>
    <col min="4" max="5" width="7.1796875" style="34" customWidth="1"/>
    <col min="6" max="6" width="27.453125" style="34" customWidth="1"/>
    <col min="7" max="7" width="9.81640625" style="34" customWidth="1"/>
    <col min="8" max="8" width="22.453125" style="34" customWidth="1"/>
    <col min="9" max="9" width="9.81640625" style="34" customWidth="1"/>
    <col min="10" max="10" width="13.81640625" style="34" customWidth="1"/>
    <col min="11" max="16384" width="14.453125" style="34"/>
  </cols>
  <sheetData>
    <row r="1" spans="1:10" ht="29.25" customHeight="1" thickBot="1" x14ac:dyDescent="0.3"/>
    <row r="2" spans="1:10" ht="29.25" customHeight="1" thickTop="1" x14ac:dyDescent="0.25">
      <c r="A2" s="35"/>
      <c r="B2" s="36"/>
      <c r="C2" s="36"/>
      <c r="D2" s="36"/>
      <c r="E2" s="36"/>
      <c r="F2" s="36"/>
      <c r="G2" s="36"/>
      <c r="H2" s="36"/>
      <c r="I2" s="36"/>
      <c r="J2" s="37"/>
    </row>
    <row r="3" spans="1:10" ht="18.75" customHeight="1" x14ac:dyDescent="0.3">
      <c r="A3" s="38"/>
      <c r="C3" s="39" t="s">
        <v>0</v>
      </c>
      <c r="F3" s="115" t="s">
        <v>134</v>
      </c>
      <c r="G3" s="116"/>
      <c r="H3" s="116"/>
      <c r="J3" s="40"/>
    </row>
    <row r="4" spans="1:10" ht="13" x14ac:dyDescent="0.3">
      <c r="A4" s="41" t="s">
        <v>1</v>
      </c>
      <c r="B4" s="42"/>
      <c r="C4" s="65" t="s">
        <v>7</v>
      </c>
      <c r="D4" s="42"/>
      <c r="E4" s="42"/>
      <c r="F4" s="117" t="s">
        <v>3</v>
      </c>
      <c r="G4" s="116"/>
      <c r="H4" s="116"/>
      <c r="I4" s="42"/>
      <c r="J4" s="43"/>
    </row>
    <row r="5" spans="1:10" ht="12.5" x14ac:dyDescent="0.25">
      <c r="A5" s="38"/>
      <c r="H5" s="72">
        <v>10</v>
      </c>
      <c r="J5" s="40"/>
    </row>
    <row r="6" spans="1:10" ht="13" x14ac:dyDescent="0.3">
      <c r="A6" s="73" t="s">
        <v>163</v>
      </c>
      <c r="B6" s="42"/>
      <c r="C6" s="65" t="s">
        <v>7</v>
      </c>
      <c r="J6" s="40"/>
    </row>
    <row r="7" spans="1:10" ht="13" x14ac:dyDescent="0.3">
      <c r="A7" s="41"/>
      <c r="B7" s="42"/>
      <c r="J7" s="40"/>
    </row>
    <row r="8" spans="1:10" ht="13" x14ac:dyDescent="0.3">
      <c r="A8" s="41" t="s">
        <v>5</v>
      </c>
      <c r="B8" s="42"/>
      <c r="C8" s="65" t="s">
        <v>2</v>
      </c>
      <c r="J8" s="40"/>
    </row>
    <row r="9" spans="1:10" ht="12.5" x14ac:dyDescent="0.25">
      <c r="A9" s="38"/>
      <c r="J9" s="40"/>
    </row>
    <row r="10" spans="1:10" ht="12.5" x14ac:dyDescent="0.25">
      <c r="A10" s="38"/>
      <c r="J10" s="40"/>
    </row>
    <row r="11" spans="1:10" ht="12.5" x14ac:dyDescent="0.25">
      <c r="A11" s="38"/>
      <c r="F11" s="121" t="s">
        <v>8</v>
      </c>
      <c r="G11" s="116"/>
      <c r="H11" s="116"/>
      <c r="I11" s="50" t="s">
        <v>9</v>
      </c>
      <c r="J11" s="40"/>
    </row>
    <row r="12" spans="1:10" ht="12.5" x14ac:dyDescent="0.25">
      <c r="A12" s="120" t="s">
        <v>10</v>
      </c>
      <c r="B12" s="116"/>
      <c r="C12" s="69"/>
      <c r="F12" s="51" t="s">
        <v>11</v>
      </c>
      <c r="H12" s="51" t="s">
        <v>12</v>
      </c>
      <c r="J12" s="40"/>
    </row>
    <row r="13" spans="1:10" ht="12.5" x14ac:dyDescent="0.25">
      <c r="A13" s="38"/>
      <c r="F13" s="69">
        <v>10</v>
      </c>
      <c r="G13" s="51" t="s">
        <v>13</v>
      </c>
      <c r="H13" s="69">
        <v>0</v>
      </c>
      <c r="I13" s="51" t="s">
        <v>13</v>
      </c>
      <c r="J13" s="40"/>
    </row>
    <row r="14" spans="1:10" ht="12.5" x14ac:dyDescent="0.25">
      <c r="A14" s="120" t="s">
        <v>14</v>
      </c>
      <c r="B14" s="116"/>
      <c r="C14" s="69"/>
      <c r="J14" s="40"/>
    </row>
    <row r="15" spans="1:10" ht="12.5" x14ac:dyDescent="0.25">
      <c r="A15" s="38"/>
      <c r="F15" s="121" t="s">
        <v>15</v>
      </c>
      <c r="G15" s="116"/>
      <c r="H15" s="116"/>
      <c r="I15" s="50" t="s">
        <v>9</v>
      </c>
      <c r="J15" s="40"/>
    </row>
    <row r="16" spans="1:10" ht="12.5" x14ac:dyDescent="0.25">
      <c r="A16" s="120" t="s">
        <v>16</v>
      </c>
      <c r="B16" s="116"/>
      <c r="C16" s="69"/>
      <c r="F16" s="51" t="s">
        <v>11</v>
      </c>
      <c r="H16" s="51" t="s">
        <v>12</v>
      </c>
      <c r="J16" s="40"/>
    </row>
    <row r="17" spans="1:10" ht="12.5" x14ac:dyDescent="0.25">
      <c r="A17" s="38"/>
      <c r="F17" s="69">
        <v>400</v>
      </c>
      <c r="G17" s="51" t="s">
        <v>13</v>
      </c>
      <c r="H17" s="69">
        <v>0</v>
      </c>
      <c r="I17" s="51" t="s">
        <v>13</v>
      </c>
      <c r="J17" s="40"/>
    </row>
    <row r="18" spans="1:10" ht="12.5" x14ac:dyDescent="0.25">
      <c r="A18" s="38"/>
      <c r="J18" s="40"/>
    </row>
    <row r="19" spans="1:10" ht="12.5" x14ac:dyDescent="0.25">
      <c r="A19" s="120" t="s">
        <v>17</v>
      </c>
      <c r="B19" s="116"/>
      <c r="C19" s="69" t="s">
        <v>18</v>
      </c>
      <c r="F19" s="121" t="str">
        <f>IF(C19="Yes","Calculate the sea route in nautical miles (pick shortest route) on","")</f>
        <v/>
      </c>
      <c r="G19" s="116"/>
      <c r="H19" s="116"/>
      <c r="I19" s="50" t="str">
        <f>IF(C19="Yes","http://ports.com/sea-route/","")</f>
        <v/>
      </c>
      <c r="J19" s="40"/>
    </row>
    <row r="20" spans="1:10" ht="12.5" x14ac:dyDescent="0.25">
      <c r="A20" s="38"/>
      <c r="J20" s="40"/>
    </row>
    <row r="21" spans="1:10" ht="12.5" x14ac:dyDescent="0.25">
      <c r="A21" s="120" t="str">
        <f>IF($C$19="Yes", "Type the port of departure","")</f>
        <v/>
      </c>
      <c r="B21" s="116"/>
      <c r="C21" s="70"/>
      <c r="F21" s="122" t="s">
        <v>164</v>
      </c>
      <c r="G21" s="116"/>
      <c r="H21" s="69">
        <v>0</v>
      </c>
      <c r="I21" s="25" t="s">
        <v>165</v>
      </c>
      <c r="J21" s="40"/>
    </row>
    <row r="22" spans="1:10" ht="12.5" x14ac:dyDescent="0.25">
      <c r="A22" s="38"/>
      <c r="J22" s="40"/>
    </row>
    <row r="23" spans="1:10" ht="12.5" x14ac:dyDescent="0.25">
      <c r="A23" s="120" t="str">
        <f>IF($C$19="Yes", "Type the port of arrival","")</f>
        <v/>
      </c>
      <c r="B23" s="116"/>
      <c r="C23" s="71"/>
      <c r="J23" s="40"/>
    </row>
    <row r="24" spans="1:10" ht="12.5" x14ac:dyDescent="0.25">
      <c r="A24" s="38"/>
      <c r="J24" s="40"/>
    </row>
    <row r="25" spans="1:10" ht="12.5" x14ac:dyDescent="0.25">
      <c r="A25" s="120" t="s">
        <v>19</v>
      </c>
      <c r="B25" s="116"/>
      <c r="C25" s="69" t="s">
        <v>18</v>
      </c>
      <c r="F25" s="121" t="str">
        <f>IF(C25="Yes","Calculate the sea route in nautical miles (pick shortest route) on","")</f>
        <v/>
      </c>
      <c r="G25" s="116"/>
      <c r="H25" s="116"/>
      <c r="I25" s="50" t="str">
        <f>IF(C25="Yes","http://ports.com/sea-route/","")</f>
        <v/>
      </c>
      <c r="J25" s="40"/>
    </row>
    <row r="26" spans="1:10" ht="12.5" x14ac:dyDescent="0.25">
      <c r="A26" s="38"/>
      <c r="J26" s="40"/>
    </row>
    <row r="27" spans="1:10" ht="12.5" x14ac:dyDescent="0.25">
      <c r="A27" s="120" t="str">
        <f>IF($C$25="Yes", "Type the port of departure","")</f>
        <v/>
      </c>
      <c r="B27" s="116"/>
      <c r="C27" s="70"/>
      <c r="F27" s="122" t="s">
        <v>166</v>
      </c>
      <c r="G27" s="116"/>
      <c r="H27" s="69">
        <v>0</v>
      </c>
      <c r="I27" s="25" t="s">
        <v>165</v>
      </c>
      <c r="J27" s="40"/>
    </row>
    <row r="28" spans="1:10" ht="12.5" x14ac:dyDescent="0.25">
      <c r="A28" s="38"/>
      <c r="J28" s="40"/>
    </row>
    <row r="29" spans="1:10" ht="12.5" x14ac:dyDescent="0.25">
      <c r="A29" s="120" t="str">
        <f>IF($C$25="Yes", "Type the port of arrival","")</f>
        <v/>
      </c>
      <c r="B29" s="116"/>
      <c r="C29" s="70"/>
      <c r="J29" s="40"/>
    </row>
    <row r="30" spans="1:10" ht="12.5" x14ac:dyDescent="0.25">
      <c r="A30" s="38"/>
      <c r="J30" s="40"/>
    </row>
    <row r="31" spans="1:10" ht="12.5" x14ac:dyDescent="0.25">
      <c r="A31" s="38"/>
      <c r="J31" s="40"/>
    </row>
    <row r="32" spans="1:10" ht="12.5" x14ac:dyDescent="0.25">
      <c r="A32" s="38"/>
      <c r="J32" s="40"/>
    </row>
    <row r="33" spans="1:10" ht="12.5" x14ac:dyDescent="0.25">
      <c r="A33" s="38"/>
      <c r="J33" s="40"/>
    </row>
    <row r="34" spans="1:10" ht="12.5" x14ac:dyDescent="0.25">
      <c r="A34" s="38"/>
      <c r="J34" s="40"/>
    </row>
    <row r="35" spans="1:10" ht="12.5" x14ac:dyDescent="0.25">
      <c r="A35" s="38"/>
      <c r="J35" s="40"/>
    </row>
    <row r="36" spans="1:10" ht="12.5" x14ac:dyDescent="0.25">
      <c r="A36" s="38"/>
      <c r="J36" s="40"/>
    </row>
    <row r="37" spans="1:10" ht="12.5" x14ac:dyDescent="0.25">
      <c r="A37" s="38"/>
      <c r="J37" s="40"/>
    </row>
    <row r="38" spans="1:10" ht="12.5" x14ac:dyDescent="0.25">
      <c r="A38" s="38"/>
      <c r="J38" s="40"/>
    </row>
    <row r="39" spans="1:10" ht="12.5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4"/>
    </row>
    <row r="40" spans="1:10" ht="12.5" x14ac:dyDescent="0.25">
      <c r="A40" s="38"/>
      <c r="J40" s="40"/>
    </row>
    <row r="41" spans="1:10" ht="12.5" x14ac:dyDescent="0.25">
      <c r="A41" s="38"/>
      <c r="J41" s="40"/>
    </row>
    <row r="42" spans="1:10" ht="12.5" x14ac:dyDescent="0.25">
      <c r="A42" s="38"/>
      <c r="J42" s="40"/>
    </row>
    <row r="43" spans="1:10" ht="12.5" x14ac:dyDescent="0.25">
      <c r="A43" s="38"/>
      <c r="J43" s="40"/>
    </row>
    <row r="44" spans="1:10" ht="12.5" x14ac:dyDescent="0.25">
      <c r="A44" s="38"/>
      <c r="J44" s="40"/>
    </row>
    <row r="45" spans="1:10" ht="14" x14ac:dyDescent="0.3">
      <c r="A45" s="38"/>
      <c r="B45" s="125" t="s">
        <v>135</v>
      </c>
      <c r="C45" s="116"/>
      <c r="D45" s="116"/>
      <c r="E45" s="116"/>
      <c r="F45" s="116"/>
      <c r="G45" s="116"/>
      <c r="H45" s="116"/>
      <c r="J45" s="40"/>
    </row>
    <row r="46" spans="1:10" ht="12.5" x14ac:dyDescent="0.25">
      <c r="A46" s="38"/>
      <c r="J46" s="40"/>
    </row>
    <row r="47" spans="1:10" ht="12.5" x14ac:dyDescent="0.25">
      <c r="A47" s="38"/>
      <c r="J47" s="40"/>
    </row>
    <row r="48" spans="1:10" ht="12.5" x14ac:dyDescent="0.25">
      <c r="A48" s="38"/>
      <c r="J48" s="40"/>
    </row>
    <row r="49" spans="1:10" ht="12.5" x14ac:dyDescent="0.25">
      <c r="A49" s="38"/>
      <c r="J49" s="40"/>
    </row>
    <row r="50" spans="1:10" ht="12.5" x14ac:dyDescent="0.25">
      <c r="A50" s="38"/>
      <c r="J50" s="40"/>
    </row>
    <row r="51" spans="1:10" ht="12.5" x14ac:dyDescent="0.25">
      <c r="A51" s="38"/>
      <c r="J51" s="40"/>
    </row>
    <row r="52" spans="1:10" ht="12.5" x14ac:dyDescent="0.25">
      <c r="A52" s="38"/>
      <c r="J52" s="40"/>
    </row>
    <row r="53" spans="1:10" ht="12.5" x14ac:dyDescent="0.25">
      <c r="A53" s="38"/>
      <c r="J53" s="40"/>
    </row>
    <row r="54" spans="1:10" ht="12.5" x14ac:dyDescent="0.25">
      <c r="A54" s="38"/>
      <c r="J54" s="40"/>
    </row>
    <row r="55" spans="1:10" ht="12.5" x14ac:dyDescent="0.25">
      <c r="A55" s="38"/>
      <c r="J55" s="40"/>
    </row>
    <row r="56" spans="1:10" ht="12.5" x14ac:dyDescent="0.25">
      <c r="A56" s="38"/>
      <c r="J56" s="40"/>
    </row>
    <row r="57" spans="1:10" ht="12.5" x14ac:dyDescent="0.25">
      <c r="A57" s="38"/>
      <c r="J57" s="40"/>
    </row>
    <row r="58" spans="1:10" ht="12.5" x14ac:dyDescent="0.25">
      <c r="A58" s="38"/>
      <c r="J58" s="40"/>
    </row>
    <row r="59" spans="1:10" ht="12.5" x14ac:dyDescent="0.25">
      <c r="A59" s="38"/>
      <c r="J59" s="40"/>
    </row>
    <row r="60" spans="1:10" ht="12.5" x14ac:dyDescent="0.25">
      <c r="A60" s="38"/>
      <c r="J60" s="40"/>
    </row>
    <row r="61" spans="1:10" ht="12.5" x14ac:dyDescent="0.25">
      <c r="A61" s="38"/>
      <c r="J61" s="40"/>
    </row>
    <row r="62" spans="1:10" ht="12.5" x14ac:dyDescent="0.25">
      <c r="A62" s="38"/>
      <c r="J62" s="40"/>
    </row>
    <row r="63" spans="1:10" ht="12.5" x14ac:dyDescent="0.25">
      <c r="A63" s="38"/>
      <c r="J63" s="40"/>
    </row>
    <row r="64" spans="1:10" ht="12.5" x14ac:dyDescent="0.25">
      <c r="A64" s="38"/>
      <c r="J64" s="40"/>
    </row>
    <row r="65" spans="1:10" ht="12.5" x14ac:dyDescent="0.25">
      <c r="A65" s="38"/>
      <c r="J65" s="40"/>
    </row>
    <row r="66" spans="1:10" ht="12.5" x14ac:dyDescent="0.25">
      <c r="A66" s="38"/>
      <c r="J66" s="40"/>
    </row>
    <row r="67" spans="1:10" ht="12.5" x14ac:dyDescent="0.25">
      <c r="A67" s="38"/>
      <c r="J67" s="40"/>
    </row>
    <row r="68" spans="1:10" ht="12.5" x14ac:dyDescent="0.25">
      <c r="A68" s="55"/>
      <c r="B68" s="44"/>
      <c r="C68" s="44"/>
      <c r="D68" s="44"/>
      <c r="E68" s="44"/>
      <c r="F68" s="44"/>
      <c r="G68" s="44"/>
      <c r="H68" s="44"/>
      <c r="I68" s="44"/>
      <c r="J68" s="45"/>
    </row>
    <row r="69" spans="1:10" ht="12.5" x14ac:dyDescent="0.25">
      <c r="A69" s="55"/>
      <c r="B69" s="44"/>
      <c r="C69" s="44"/>
      <c r="D69" s="44"/>
      <c r="E69" s="44"/>
      <c r="F69" s="44"/>
      <c r="G69" s="44"/>
      <c r="H69" s="44"/>
      <c r="I69" s="44"/>
      <c r="J69" s="45"/>
    </row>
    <row r="70" spans="1:10" ht="12.5" x14ac:dyDescent="0.25">
      <c r="A70" s="55"/>
      <c r="B70" s="44"/>
      <c r="C70" s="44"/>
      <c r="D70" s="44"/>
      <c r="E70" s="44"/>
      <c r="F70" s="44"/>
      <c r="G70" s="44"/>
      <c r="H70" s="44"/>
      <c r="I70" s="44"/>
      <c r="J70" s="45"/>
    </row>
    <row r="71" spans="1:10" ht="12.5" x14ac:dyDescent="0.25">
      <c r="A71" s="119"/>
      <c r="B71" s="116"/>
      <c r="C71" s="116"/>
      <c r="D71" s="116"/>
      <c r="E71" s="44"/>
      <c r="F71" s="44"/>
      <c r="G71" s="44"/>
      <c r="H71" s="44"/>
      <c r="I71" s="44"/>
      <c r="J71" s="45"/>
    </row>
    <row r="72" spans="1:10" ht="12.5" x14ac:dyDescent="0.25">
      <c r="A72" s="55"/>
      <c r="B72" s="44"/>
      <c r="C72" s="44"/>
      <c r="D72" s="44"/>
      <c r="E72" s="44"/>
      <c r="F72" s="44"/>
      <c r="G72" s="44"/>
      <c r="H72" s="44"/>
      <c r="I72" s="44"/>
      <c r="J72" s="45"/>
    </row>
    <row r="73" spans="1:10" ht="15.5" x14ac:dyDescent="0.35">
      <c r="A73" s="123" t="s">
        <v>136</v>
      </c>
      <c r="B73" s="116"/>
      <c r="C73" s="116"/>
      <c r="D73" s="116"/>
      <c r="E73" s="116"/>
      <c r="F73" s="116"/>
      <c r="G73" s="116"/>
      <c r="H73" s="56" t="str">
        <f>CONCATENATE(TEXT(s_impacts_calculator_detailed!$J$23,"0.0")," kg GHG/t")</f>
        <v>103.7 kg GHG/t</v>
      </c>
      <c r="J73" s="40"/>
    </row>
    <row r="74" spans="1:10" ht="16" thickBot="1" x14ac:dyDescent="0.4">
      <c r="A74" s="124" t="str">
        <f>CONCATENATE("The cradle-to-site embodied greenhouse gas emissions (embodied carbon) for ",TEXT(H5,"0.0")," tonnes of sandstone based on your location selection is:")</f>
        <v>The cradle-to-site embodied greenhouse gas emissions (embodied carbon) for 10.0 tonnes of sandstone based on your location selection is:</v>
      </c>
      <c r="B74" s="114"/>
      <c r="C74" s="114"/>
      <c r="D74" s="114"/>
      <c r="E74" s="114"/>
      <c r="F74" s="114"/>
      <c r="G74" s="114"/>
      <c r="H74" s="57" t="str">
        <f>CONCATENATE(TEXT(s_impacts_calculator_detailed!$L$23,"0.0"), " kg GHG")</f>
        <v>1036.9 kg GHG</v>
      </c>
      <c r="I74" s="48"/>
      <c r="J74" s="49"/>
    </row>
    <row r="75" spans="1:10" ht="15.75" customHeight="1" thickTop="1" x14ac:dyDescent="0.25"/>
  </sheetData>
  <sheetProtection algorithmName="SHA-512" hashValue="qVRu+sU3+fTMBLYX4XML1Y4GylVu581y6rbYi/Z8knD4Q/SsNAmNAlgJPjRto8CSaRLA0EKbMsrN3mR8kyGaQw==" saltValue="K31Xoy7benQzBRNAWf2OUA==" spinCount="100000" sheet="1" objects="1" scenarios="1" selectLockedCells="1"/>
  <mergeCells count="21">
    <mergeCell ref="A71:D71"/>
    <mergeCell ref="A73:G73"/>
    <mergeCell ref="A74:G74"/>
    <mergeCell ref="A25:B25"/>
    <mergeCell ref="F25:H25"/>
    <mergeCell ref="A27:B27"/>
    <mergeCell ref="F27:G27"/>
    <mergeCell ref="A29:B29"/>
    <mergeCell ref="B45:H45"/>
    <mergeCell ref="A23:B23"/>
    <mergeCell ref="F3:H3"/>
    <mergeCell ref="F4:H4"/>
    <mergeCell ref="F11:H11"/>
    <mergeCell ref="A12:B12"/>
    <mergeCell ref="A14:B14"/>
    <mergeCell ref="F15:H15"/>
    <mergeCell ref="A16:B16"/>
    <mergeCell ref="A19:B19"/>
    <mergeCell ref="F19:H19"/>
    <mergeCell ref="A21:B21"/>
    <mergeCell ref="F21:G21"/>
  </mergeCells>
  <conditionalFormatting sqref="C27 C29">
    <cfRule type="expression" dxfId="5" priority="11">
      <formula>$C$25="Yes"</formula>
    </cfRule>
  </conditionalFormatting>
  <conditionalFormatting sqref="C21">
    <cfRule type="expression" dxfId="4" priority="14">
      <formula>C19="Yes"</formula>
    </cfRule>
  </conditionalFormatting>
  <conditionalFormatting sqref="C23">
    <cfRule type="expression" dxfId="3" priority="15">
      <formula>C19="Yes"</formula>
    </cfRule>
  </conditionalFormatting>
  <hyperlinks>
    <hyperlink ref="I11" r:id="rId1" xr:uid="{FDF4CFA1-5CBE-4C4A-AED0-70EF2C63FE9E}"/>
    <hyperlink ref="I15" r:id="rId2" xr:uid="{6D9AF4E8-E2FB-6C43-94DB-DD77C068BD98}"/>
  </hyperlinks>
  <printOptions horizontalCentered="1"/>
  <pageMargins left="0.7" right="0.7" top="0.75" bottom="0.75" header="0.3" footer="0.3"/>
  <pageSetup paperSize="9" scale="65" fitToHeight="0" pageOrder="overThenDown" orientation="landscape" cellComments="atEnd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969F0738-91E8-B244-8E61-F3B997CE4AF4}">
          <x14:formula1>
            <xm:f>s_impacts_calculator_simplified!$A$14:$A$22</xm:f>
          </x14:formula1>
          <xm:sqref>C4 C6</xm:sqref>
        </x14:dataValidation>
        <x14:dataValidation type="list" showInputMessage="1" showErrorMessage="1" xr:uid="{7ADC0396-3DC7-D946-AC28-C9AFDB028228}">
          <x14:formula1>
            <xm:f>s_impacts_calculator_simplified!$A$14:$A$17</xm:f>
          </x14:formula1>
          <xm:sqref>C8</xm:sqref>
        </x14:dataValidation>
        <x14:dataValidation type="list" showInputMessage="1" showErrorMessage="1" xr:uid="{FE27E54C-A727-994F-8A4B-B88102D17D56}">
          <x14:formula1>
            <xm:f>s_impacts_calculator_detailed!$A$27:$A$28</xm:f>
          </x14:formula1>
          <xm:sqref>C19 C25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B6D7A8"/>
    <outlinePr summaryBelow="0" summaryRight="0"/>
  </sheetPr>
  <dimension ref="A1:J34"/>
  <sheetViews>
    <sheetView showGridLines="0" zoomScale="110" zoomScaleNormal="110" workbookViewId="0">
      <selection activeCell="H4" sqref="H4"/>
    </sheetView>
  </sheetViews>
  <sheetFormatPr defaultColWidth="14.453125" defaultRowHeight="15.75" customHeight="1" x14ac:dyDescent="0.25"/>
  <cols>
    <col min="1" max="1" width="18.453125" customWidth="1"/>
    <col min="2" max="2" width="21.1796875" customWidth="1"/>
    <col min="3" max="3" width="28.81640625" customWidth="1"/>
    <col min="4" max="5" width="9.81640625" customWidth="1"/>
    <col min="6" max="6" width="27.453125" customWidth="1"/>
    <col min="7" max="7" width="9.81640625" customWidth="1"/>
    <col min="8" max="8" width="21.81640625" customWidth="1"/>
    <col min="9" max="10" width="9.81640625" customWidth="1"/>
  </cols>
  <sheetData>
    <row r="1" spans="1:10" ht="29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8.75" customHeight="1" x14ac:dyDescent="0.3">
      <c r="A2" s="4"/>
      <c r="C2" s="5" t="s">
        <v>0</v>
      </c>
      <c r="F2" s="128" t="s">
        <v>98</v>
      </c>
      <c r="G2" s="129"/>
      <c r="H2" s="129"/>
      <c r="J2" s="6"/>
    </row>
    <row r="3" spans="1:10" ht="13" x14ac:dyDescent="0.3">
      <c r="A3" s="7" t="s">
        <v>1</v>
      </c>
      <c r="B3" s="8"/>
      <c r="C3" s="67" t="s">
        <v>36</v>
      </c>
      <c r="D3" s="8"/>
      <c r="E3" s="8"/>
      <c r="F3" s="130" t="s">
        <v>3</v>
      </c>
      <c r="G3" s="129"/>
      <c r="H3" s="129"/>
      <c r="I3" s="8"/>
      <c r="J3" s="9"/>
    </row>
    <row r="4" spans="1:10" ht="12.5" x14ac:dyDescent="0.25">
      <c r="A4" s="4"/>
      <c r="H4" s="68">
        <v>10</v>
      </c>
      <c r="J4" s="6"/>
    </row>
    <row r="5" spans="1:10" ht="13" x14ac:dyDescent="0.3">
      <c r="A5" s="7" t="s">
        <v>4</v>
      </c>
      <c r="B5" s="8"/>
      <c r="C5" s="67" t="s">
        <v>36</v>
      </c>
      <c r="J5" s="6"/>
    </row>
    <row r="6" spans="1:10" ht="13" x14ac:dyDescent="0.3">
      <c r="A6" s="7"/>
      <c r="B6" s="8"/>
      <c r="J6" s="6"/>
    </row>
    <row r="7" spans="1:10" ht="13" x14ac:dyDescent="0.3">
      <c r="A7" s="7" t="s">
        <v>5</v>
      </c>
      <c r="B7" s="8"/>
      <c r="C7" s="67" t="s">
        <v>32</v>
      </c>
      <c r="J7" s="6"/>
    </row>
    <row r="8" spans="1:10" ht="12.5" x14ac:dyDescent="0.25">
      <c r="A8" s="4"/>
      <c r="J8" s="6"/>
    </row>
    <row r="9" spans="1:10" ht="12.5" x14ac:dyDescent="0.25">
      <c r="A9" s="4"/>
      <c r="J9" s="6"/>
    </row>
    <row r="10" spans="1:10" ht="13" x14ac:dyDescent="0.3">
      <c r="A10" s="4"/>
      <c r="B10" s="131" t="s">
        <v>99</v>
      </c>
      <c r="C10" s="129"/>
      <c r="D10" s="129"/>
      <c r="E10" s="129"/>
      <c r="F10" s="129"/>
      <c r="G10" s="129"/>
      <c r="H10" s="129"/>
      <c r="J10" s="6"/>
    </row>
    <row r="11" spans="1:10" ht="12.5" x14ac:dyDescent="0.25">
      <c r="A11" s="4"/>
      <c r="J11" s="6"/>
    </row>
    <row r="12" spans="1:10" ht="12.5" x14ac:dyDescent="0.25">
      <c r="A12" s="4"/>
      <c r="J12" s="6"/>
    </row>
    <row r="13" spans="1:10" ht="12.5" x14ac:dyDescent="0.25">
      <c r="A13" s="4"/>
      <c r="J13" s="6"/>
    </row>
    <row r="14" spans="1:10" ht="12.5" x14ac:dyDescent="0.25">
      <c r="A14" s="4"/>
      <c r="J14" s="6"/>
    </row>
    <row r="15" spans="1:10" ht="12.5" x14ac:dyDescent="0.25">
      <c r="A15" s="4"/>
      <c r="J15" s="6"/>
    </row>
    <row r="16" spans="1:10" ht="12.5" x14ac:dyDescent="0.25">
      <c r="A16" s="4"/>
      <c r="J16" s="6"/>
    </row>
    <row r="17" spans="1:10" ht="12.5" x14ac:dyDescent="0.25">
      <c r="A17" s="4"/>
      <c r="J17" s="6"/>
    </row>
    <row r="18" spans="1:10" ht="12.5" x14ac:dyDescent="0.25">
      <c r="A18" s="4"/>
      <c r="J18" s="6"/>
    </row>
    <row r="19" spans="1:10" ht="12.5" x14ac:dyDescent="0.25">
      <c r="A19" s="4"/>
      <c r="J19" s="6"/>
    </row>
    <row r="20" spans="1:10" ht="12.5" x14ac:dyDescent="0.25">
      <c r="A20" s="4"/>
      <c r="J20" s="6"/>
    </row>
    <row r="21" spans="1:10" ht="12.5" x14ac:dyDescent="0.25">
      <c r="A21" s="4"/>
      <c r="J21" s="6"/>
    </row>
    <row r="22" spans="1:10" ht="12.5" x14ac:dyDescent="0.25">
      <c r="A22" s="4"/>
      <c r="J22" s="6"/>
    </row>
    <row r="23" spans="1:10" ht="12.5" x14ac:dyDescent="0.25">
      <c r="A23" s="4"/>
      <c r="J23" s="6"/>
    </row>
    <row r="24" spans="1:10" ht="12.5" x14ac:dyDescent="0.25">
      <c r="A24" s="4"/>
      <c r="J24" s="6"/>
    </row>
    <row r="25" spans="1:10" ht="12.5" x14ac:dyDescent="0.25">
      <c r="A25" s="4"/>
      <c r="J25" s="6"/>
    </row>
    <row r="26" spans="1:10" ht="12.5" x14ac:dyDescent="0.25">
      <c r="A26" s="4"/>
      <c r="J26" s="6"/>
    </row>
    <row r="27" spans="1:10" ht="12.5" x14ac:dyDescent="0.25">
      <c r="A27" s="4"/>
      <c r="J27" s="6"/>
    </row>
    <row r="28" spans="1:10" ht="12.5" x14ac:dyDescent="0.25">
      <c r="A28" s="4"/>
      <c r="J28" s="6"/>
    </row>
    <row r="29" spans="1:10" ht="12.5" x14ac:dyDescent="0.25">
      <c r="A29" s="4"/>
      <c r="J29" s="6"/>
    </row>
    <row r="30" spans="1:10" ht="22.5" customHeight="1" x14ac:dyDescent="0.25">
      <c r="A30" s="4"/>
      <c r="J30" s="6"/>
    </row>
    <row r="31" spans="1:10" ht="12.5" x14ac:dyDescent="0.25">
      <c r="A31" s="4"/>
      <c r="J31" s="6"/>
    </row>
    <row r="32" spans="1:10" ht="70" customHeight="1" x14ac:dyDescent="0.25">
      <c r="A32" s="132"/>
      <c r="B32" s="129"/>
      <c r="C32" s="129"/>
      <c r="D32" s="129"/>
      <c r="E32" s="11"/>
      <c r="F32" s="11"/>
      <c r="G32" s="11"/>
      <c r="H32" s="11"/>
      <c r="I32" s="11"/>
      <c r="J32" s="12"/>
    </row>
    <row r="33" spans="1:10" ht="13" x14ac:dyDescent="0.3">
      <c r="A33" s="133" t="s">
        <v>100</v>
      </c>
      <c r="B33" s="129"/>
      <c r="C33" s="129"/>
      <c r="D33" s="129"/>
      <c r="E33" s="129"/>
      <c r="F33" s="129"/>
      <c r="G33" s="129"/>
      <c r="H33" s="13" t="str">
        <f>CONCATENATE(TEXT(g_impacts_calculator_simplified!$J$23,"0.0")," kg GHG/t")</f>
        <v>1082.1 kg GHG/t</v>
      </c>
      <c r="J33" s="6"/>
    </row>
    <row r="34" spans="1:10" ht="13" x14ac:dyDescent="0.3">
      <c r="A34" s="126" t="str">
        <f>CONCATENATE("The cradle-to-site embodied greenhouse gas emissions (embodied carbon) for ",TEXT(H4,"0.0")," tonnes of granite based on your location selection is:")</f>
        <v>The cradle-to-site embodied greenhouse gas emissions (embodied carbon) for 10.0 tonnes of granite based on your location selection is:</v>
      </c>
      <c r="B34" s="127"/>
      <c r="C34" s="127"/>
      <c r="D34" s="127"/>
      <c r="E34" s="127"/>
      <c r="F34" s="127"/>
      <c r="G34" s="127"/>
      <c r="H34" s="14" t="str">
        <f>CONCATENATE(TEXT(g_impacts_calculator_simplified!$L$23,"0.0"), " kg GHG")</f>
        <v>10820.5 kg GHG</v>
      </c>
      <c r="I34" s="15"/>
      <c r="J34" s="16"/>
    </row>
  </sheetData>
  <sheetProtection algorithmName="SHA-512" hashValue="WsOh9J1YCVFuZTiYb4pZaMgxkeimiBBVekn/iUdQpZ3+dU5ur0vNBlJz74dI6gNwABRcA8ADT/YehdgsgLNddg==" saltValue="qUZGZ3iP/HKIw+TzUvj+pw==" spinCount="100000" sheet="1" objects="1" scenarios="1" selectLockedCells="1"/>
  <mergeCells count="6">
    <mergeCell ref="A34:G34"/>
    <mergeCell ref="F2:H2"/>
    <mergeCell ref="F3:H3"/>
    <mergeCell ref="B10:H10"/>
    <mergeCell ref="A32:D32"/>
    <mergeCell ref="A33:G33"/>
  </mergeCells>
  <pageMargins left="0.7" right="0.7" top="0.75" bottom="0.75" header="0.3" footer="0.3"/>
  <pageSetup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g_input_values!$A$24:$A$27</xm:f>
          </x14:formula1>
          <xm:sqref>C7</xm:sqref>
        </x14:dataValidation>
        <x14:dataValidation type="list" allowBlank="1" showErrorMessage="1" xr:uid="{00000000-0002-0000-0000-000001000000}">
          <x14:formula1>
            <xm:f>g_input_values!$A$24:$A$32</xm:f>
          </x14:formula1>
          <xm:sqref>C3 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9900"/>
    <outlinePr summaryBelow="0" summaryRight="0"/>
    <pageSetUpPr fitToPage="1"/>
  </sheetPr>
  <dimension ref="A1:J79"/>
  <sheetViews>
    <sheetView showGridLines="0" workbookViewId="0">
      <selection activeCell="H17" sqref="H17"/>
    </sheetView>
  </sheetViews>
  <sheetFormatPr defaultColWidth="14.453125" defaultRowHeight="15.75" customHeight="1" x14ac:dyDescent="0.25"/>
  <cols>
    <col min="1" max="1" width="18.453125" customWidth="1"/>
    <col min="2" max="2" width="43.1796875" customWidth="1"/>
    <col min="3" max="3" width="28.81640625" customWidth="1"/>
    <col min="4" max="5" width="7.1796875" customWidth="1"/>
    <col min="6" max="6" width="27.453125" customWidth="1"/>
    <col min="7" max="7" width="9.81640625" customWidth="1"/>
    <col min="8" max="8" width="22.453125" customWidth="1"/>
    <col min="9" max="9" width="9.81640625" customWidth="1"/>
    <col min="10" max="10" width="13.81640625" customWidth="1"/>
  </cols>
  <sheetData>
    <row r="1" spans="1:10" ht="29.25" customHeight="1" x14ac:dyDescent="0.25"/>
    <row r="2" spans="1:10" ht="29.25" customHeight="1" x14ac:dyDescent="0.25">
      <c r="A2" s="1"/>
      <c r="B2" s="2"/>
      <c r="C2" s="2"/>
      <c r="D2" s="2"/>
      <c r="E2" s="2"/>
      <c r="F2" s="2"/>
      <c r="G2" s="2"/>
      <c r="H2" s="2"/>
      <c r="I2" s="2"/>
      <c r="J2" s="3"/>
    </row>
    <row r="3" spans="1:10" ht="18.75" customHeight="1" x14ac:dyDescent="0.3">
      <c r="A3" s="4"/>
      <c r="C3" s="5" t="s">
        <v>0</v>
      </c>
      <c r="F3" s="128" t="s">
        <v>98</v>
      </c>
      <c r="G3" s="129"/>
      <c r="H3" s="129"/>
      <c r="J3" s="6"/>
    </row>
    <row r="4" spans="1:10" ht="13" x14ac:dyDescent="0.3">
      <c r="A4" s="7" t="s">
        <v>1</v>
      </c>
      <c r="B4" s="8"/>
      <c r="C4" s="67" t="s">
        <v>36</v>
      </c>
      <c r="D4" s="8"/>
      <c r="E4" s="8"/>
      <c r="F4" s="130" t="s">
        <v>3</v>
      </c>
      <c r="G4" s="129"/>
      <c r="H4" s="129"/>
      <c r="I4" s="8"/>
      <c r="J4" s="9"/>
    </row>
    <row r="5" spans="1:10" ht="12.5" x14ac:dyDescent="0.25">
      <c r="A5" s="4"/>
      <c r="H5" s="77">
        <v>10</v>
      </c>
      <c r="J5" s="6"/>
    </row>
    <row r="6" spans="1:10" ht="13" x14ac:dyDescent="0.3">
      <c r="A6" s="7" t="s">
        <v>163</v>
      </c>
      <c r="B6" s="8"/>
      <c r="C6" s="67" t="s">
        <v>36</v>
      </c>
      <c r="J6" s="6"/>
    </row>
    <row r="7" spans="1:10" ht="13" x14ac:dyDescent="0.3">
      <c r="A7" s="7"/>
      <c r="B7" s="8"/>
      <c r="J7" s="6"/>
    </row>
    <row r="8" spans="1:10" ht="13" x14ac:dyDescent="0.3">
      <c r="A8" s="7" t="s">
        <v>5</v>
      </c>
      <c r="B8" s="8"/>
      <c r="C8" s="67" t="s">
        <v>32</v>
      </c>
      <c r="J8" s="6"/>
    </row>
    <row r="9" spans="1:10" ht="12.5" x14ac:dyDescent="0.25">
      <c r="A9" s="4"/>
      <c r="J9" s="6"/>
    </row>
    <row r="10" spans="1:10" ht="12.5" x14ac:dyDescent="0.25">
      <c r="A10" s="4"/>
      <c r="J10" s="6"/>
    </row>
    <row r="11" spans="1:10" ht="12.5" x14ac:dyDescent="0.25">
      <c r="A11" s="4"/>
      <c r="F11" s="122" t="s">
        <v>8</v>
      </c>
      <c r="G11" s="129"/>
      <c r="H11" s="129"/>
      <c r="I11" s="17" t="s">
        <v>9</v>
      </c>
      <c r="J11" s="6"/>
    </row>
    <row r="12" spans="1:10" ht="12.5" x14ac:dyDescent="0.25">
      <c r="A12" s="133" t="s">
        <v>10</v>
      </c>
      <c r="B12" s="129"/>
      <c r="C12" s="74"/>
      <c r="F12" s="18" t="s">
        <v>11</v>
      </c>
      <c r="H12" s="18" t="s">
        <v>12</v>
      </c>
      <c r="J12" s="6"/>
    </row>
    <row r="13" spans="1:10" ht="12.5" x14ac:dyDescent="0.25">
      <c r="A13" s="4"/>
      <c r="F13" s="74">
        <v>0</v>
      </c>
      <c r="G13" s="18" t="s">
        <v>13</v>
      </c>
      <c r="H13" s="74">
        <v>400</v>
      </c>
      <c r="I13" s="18" t="s">
        <v>13</v>
      </c>
      <c r="J13" s="6"/>
    </row>
    <row r="14" spans="1:10" ht="12.5" x14ac:dyDescent="0.25">
      <c r="A14" s="133" t="s">
        <v>14</v>
      </c>
      <c r="B14" s="129"/>
      <c r="C14" s="74"/>
      <c r="J14" s="6"/>
    </row>
    <row r="15" spans="1:10" ht="12.5" x14ac:dyDescent="0.25">
      <c r="A15" s="4"/>
      <c r="F15" s="122" t="s">
        <v>15</v>
      </c>
      <c r="G15" s="129"/>
      <c r="H15" s="129"/>
      <c r="I15" s="17" t="s">
        <v>9</v>
      </c>
      <c r="J15" s="6"/>
    </row>
    <row r="16" spans="1:10" ht="12.5" x14ac:dyDescent="0.25">
      <c r="A16" s="133" t="s">
        <v>16</v>
      </c>
      <c r="B16" s="129"/>
      <c r="C16" s="74"/>
      <c r="F16" s="18" t="s">
        <v>11</v>
      </c>
      <c r="H16" s="18" t="s">
        <v>12</v>
      </c>
      <c r="J16" s="6"/>
    </row>
    <row r="17" spans="1:10" ht="12.5" x14ac:dyDescent="0.25">
      <c r="A17" s="4"/>
      <c r="F17" s="74">
        <v>200</v>
      </c>
      <c r="G17" s="18" t="s">
        <v>13</v>
      </c>
      <c r="H17" s="74">
        <v>600</v>
      </c>
      <c r="I17" s="18" t="s">
        <v>13</v>
      </c>
      <c r="J17" s="6"/>
    </row>
    <row r="18" spans="1:10" ht="12.5" x14ac:dyDescent="0.25">
      <c r="A18" s="4"/>
      <c r="J18" s="6"/>
    </row>
    <row r="19" spans="1:10" ht="12.5" x14ac:dyDescent="0.25">
      <c r="A19" s="133" t="s">
        <v>17</v>
      </c>
      <c r="B19" s="129"/>
      <c r="C19" s="74" t="s">
        <v>18</v>
      </c>
      <c r="F19" s="122" t="str">
        <f>IF(C19="Yes","Calculate the sea route in nautical miles (pick shortest route) on","")</f>
        <v/>
      </c>
      <c r="G19" s="129"/>
      <c r="H19" s="129"/>
      <c r="I19" s="19" t="str">
        <f>IF(C19="Yes","http://ports.com/sea-route/","")</f>
        <v/>
      </c>
      <c r="J19" s="6"/>
    </row>
    <row r="20" spans="1:10" ht="12.5" x14ac:dyDescent="0.25">
      <c r="A20" s="4"/>
      <c r="J20" s="6"/>
    </row>
    <row r="21" spans="1:10" ht="12.5" x14ac:dyDescent="0.25">
      <c r="A21" s="133" t="str">
        <f>IF($C$19="Yes", "Type the port of departure","")</f>
        <v/>
      </c>
      <c r="B21" s="129"/>
      <c r="C21" s="75"/>
      <c r="F21" s="122" t="s">
        <v>164</v>
      </c>
      <c r="G21" s="129"/>
      <c r="H21" s="74"/>
      <c r="I21" s="18" t="s">
        <v>165</v>
      </c>
      <c r="J21" s="6"/>
    </row>
    <row r="22" spans="1:10" ht="12.5" x14ac:dyDescent="0.25">
      <c r="A22" s="4"/>
      <c r="J22" s="6"/>
    </row>
    <row r="23" spans="1:10" ht="12.5" x14ac:dyDescent="0.25">
      <c r="A23" s="133" t="str">
        <f>IF($C$19="Yes", "Type the port of arrival","")</f>
        <v/>
      </c>
      <c r="B23" s="129"/>
      <c r="C23" s="76"/>
      <c r="J23" s="6"/>
    </row>
    <row r="24" spans="1:10" ht="12.5" x14ac:dyDescent="0.25">
      <c r="A24" s="4"/>
      <c r="J24" s="6"/>
    </row>
    <row r="25" spans="1:10" ht="12.5" x14ac:dyDescent="0.25">
      <c r="A25" s="133" t="s">
        <v>19</v>
      </c>
      <c r="B25" s="129"/>
      <c r="C25" s="74" t="s">
        <v>20</v>
      </c>
      <c r="F25" s="122" t="str">
        <f>IF(C25="Yes","Calculate the sea route in nautical miles (pick shortest route) on","")</f>
        <v>Calculate the sea route in nautical miles (pick shortest route) on</v>
      </c>
      <c r="G25" s="129"/>
      <c r="H25" s="129"/>
      <c r="I25" s="17" t="str">
        <f>IF(C25="Yes","http://ports.com/sea-route/","")</f>
        <v>http://ports.com/sea-route/</v>
      </c>
      <c r="J25" s="6"/>
    </row>
    <row r="26" spans="1:10" ht="12.5" x14ac:dyDescent="0.25">
      <c r="A26" s="4"/>
      <c r="J26" s="6"/>
    </row>
    <row r="27" spans="1:10" ht="12.5" x14ac:dyDescent="0.25">
      <c r="A27" s="133" t="str">
        <f>IF($C$25="Yes", "Type the port of departure","")</f>
        <v>Type the port of departure</v>
      </c>
      <c r="B27" s="129"/>
      <c r="C27" s="75"/>
      <c r="F27" s="122" t="s">
        <v>166</v>
      </c>
      <c r="G27" s="129"/>
      <c r="H27" s="74">
        <v>10000</v>
      </c>
      <c r="I27" s="18" t="s">
        <v>165</v>
      </c>
      <c r="J27" s="6"/>
    </row>
    <row r="28" spans="1:10" ht="12.5" x14ac:dyDescent="0.25">
      <c r="A28" s="4"/>
      <c r="J28" s="6"/>
    </row>
    <row r="29" spans="1:10" ht="12.5" x14ac:dyDescent="0.25">
      <c r="A29" s="133" t="str">
        <f>IF($C$25="Yes", "Type the port of arrival","")</f>
        <v>Type the port of arrival</v>
      </c>
      <c r="B29" s="129"/>
      <c r="C29" s="75"/>
      <c r="J29" s="6"/>
    </row>
    <row r="30" spans="1:10" ht="12.5" x14ac:dyDescent="0.25">
      <c r="A30" s="4"/>
      <c r="J30" s="6"/>
    </row>
    <row r="31" spans="1:10" ht="12.5" x14ac:dyDescent="0.25">
      <c r="A31" s="4"/>
      <c r="J31" s="6"/>
    </row>
    <row r="32" spans="1:10" ht="12.5" x14ac:dyDescent="0.25">
      <c r="A32" s="4"/>
      <c r="J32" s="6"/>
    </row>
    <row r="33" spans="1:10" ht="12.5" x14ac:dyDescent="0.25">
      <c r="A33" s="4"/>
      <c r="J33" s="6"/>
    </row>
    <row r="34" spans="1:10" ht="12.5" x14ac:dyDescent="0.25">
      <c r="A34" s="4"/>
      <c r="J34" s="6"/>
    </row>
    <row r="35" spans="1:10" ht="12.5" x14ac:dyDescent="0.25">
      <c r="A35" s="4"/>
      <c r="J35" s="6"/>
    </row>
    <row r="36" spans="1:10" ht="12.5" x14ac:dyDescent="0.25">
      <c r="A36" s="4"/>
      <c r="J36" s="6"/>
    </row>
    <row r="37" spans="1:10" ht="12.5" x14ac:dyDescent="0.25">
      <c r="A37" s="4"/>
      <c r="J37" s="6"/>
    </row>
    <row r="38" spans="1:10" ht="12.5" x14ac:dyDescent="0.25">
      <c r="A38" s="4"/>
      <c r="J38" s="6"/>
    </row>
    <row r="39" spans="1:10" ht="12.5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2"/>
    </row>
    <row r="40" spans="1:10" ht="12.5" x14ac:dyDescent="0.25">
      <c r="A40" s="4"/>
      <c r="J40" s="6"/>
    </row>
    <row r="41" spans="1:10" ht="12.5" x14ac:dyDescent="0.25">
      <c r="A41" s="4"/>
      <c r="J41" s="6"/>
    </row>
    <row r="42" spans="1:10" ht="12.5" x14ac:dyDescent="0.25">
      <c r="A42" s="4"/>
      <c r="J42" s="6"/>
    </row>
    <row r="43" spans="1:10" ht="12.5" x14ac:dyDescent="0.25">
      <c r="A43" s="4"/>
      <c r="J43" s="6"/>
    </row>
    <row r="44" spans="1:10" ht="12.5" x14ac:dyDescent="0.25">
      <c r="A44" s="4"/>
      <c r="J44" s="6"/>
    </row>
    <row r="45" spans="1:10" ht="14" x14ac:dyDescent="0.3">
      <c r="A45" s="4"/>
      <c r="B45" s="134" t="s">
        <v>99</v>
      </c>
      <c r="C45" s="129"/>
      <c r="D45" s="129"/>
      <c r="E45" s="129"/>
      <c r="F45" s="129"/>
      <c r="G45" s="129"/>
      <c r="H45" s="129"/>
      <c r="J45" s="6"/>
    </row>
    <row r="46" spans="1:10" ht="12.5" x14ac:dyDescent="0.25">
      <c r="A46" s="4"/>
      <c r="J46" s="6"/>
    </row>
    <row r="47" spans="1:10" ht="12.5" x14ac:dyDescent="0.25">
      <c r="A47" s="4"/>
      <c r="J47" s="6"/>
    </row>
    <row r="48" spans="1:10" ht="12.5" x14ac:dyDescent="0.25">
      <c r="A48" s="4"/>
      <c r="J48" s="6"/>
    </row>
    <row r="49" spans="1:10" ht="12.5" x14ac:dyDescent="0.25">
      <c r="A49" s="4"/>
      <c r="J49" s="6"/>
    </row>
    <row r="50" spans="1:10" ht="12.5" x14ac:dyDescent="0.25">
      <c r="A50" s="4"/>
      <c r="J50" s="6"/>
    </row>
    <row r="51" spans="1:10" ht="12.5" x14ac:dyDescent="0.25">
      <c r="A51" s="4"/>
      <c r="J51" s="6"/>
    </row>
    <row r="52" spans="1:10" ht="12.5" x14ac:dyDescent="0.25">
      <c r="A52" s="4"/>
      <c r="J52" s="6"/>
    </row>
    <row r="53" spans="1:10" ht="12.5" x14ac:dyDescent="0.25">
      <c r="A53" s="4"/>
      <c r="J53" s="6"/>
    </row>
    <row r="54" spans="1:10" ht="12.5" x14ac:dyDescent="0.25">
      <c r="A54" s="4"/>
      <c r="J54" s="6"/>
    </row>
    <row r="55" spans="1:10" ht="12.5" x14ac:dyDescent="0.25">
      <c r="A55" s="4"/>
      <c r="J55" s="6"/>
    </row>
    <row r="56" spans="1:10" ht="12.5" x14ac:dyDescent="0.25">
      <c r="A56" s="4"/>
      <c r="J56" s="6"/>
    </row>
    <row r="57" spans="1:10" ht="12.5" x14ac:dyDescent="0.25">
      <c r="A57" s="4"/>
      <c r="J57" s="6"/>
    </row>
    <row r="58" spans="1:10" ht="12.5" x14ac:dyDescent="0.25">
      <c r="A58" s="4"/>
      <c r="J58" s="6"/>
    </row>
    <row r="59" spans="1:10" ht="12.5" x14ac:dyDescent="0.25">
      <c r="A59" s="4"/>
      <c r="J59" s="6"/>
    </row>
    <row r="60" spans="1:10" ht="12.5" x14ac:dyDescent="0.25">
      <c r="A60" s="4"/>
      <c r="J60" s="6"/>
    </row>
    <row r="61" spans="1:10" ht="12.5" x14ac:dyDescent="0.25">
      <c r="A61" s="4"/>
      <c r="J61" s="6"/>
    </row>
    <row r="62" spans="1:10" ht="12.5" x14ac:dyDescent="0.25">
      <c r="A62" s="4"/>
      <c r="J62" s="6"/>
    </row>
    <row r="63" spans="1:10" ht="12.5" x14ac:dyDescent="0.25">
      <c r="A63" s="4"/>
      <c r="J63" s="6"/>
    </row>
    <row r="64" spans="1:10" ht="12.5" x14ac:dyDescent="0.25">
      <c r="A64" s="4"/>
      <c r="J64" s="6"/>
    </row>
    <row r="65" spans="1:10" ht="12.5" x14ac:dyDescent="0.25">
      <c r="A65" s="4"/>
      <c r="J65" s="6"/>
    </row>
    <row r="66" spans="1:10" ht="12.5" x14ac:dyDescent="0.25">
      <c r="A66" s="4"/>
      <c r="J66" s="6"/>
    </row>
    <row r="67" spans="1:10" ht="12.5" x14ac:dyDescent="0.25">
      <c r="A67" s="4"/>
      <c r="J67" s="6"/>
    </row>
    <row r="68" spans="1:10" ht="12.5" x14ac:dyDescent="0.25">
      <c r="A68" s="10"/>
      <c r="B68" s="11"/>
      <c r="C68" s="11"/>
      <c r="D68" s="11"/>
      <c r="E68" s="11"/>
      <c r="F68" s="11"/>
      <c r="G68" s="11"/>
      <c r="H68" s="11"/>
      <c r="I68" s="11"/>
      <c r="J68" s="12"/>
    </row>
    <row r="69" spans="1:10" ht="12.5" x14ac:dyDescent="0.25">
      <c r="A69" s="10"/>
      <c r="B69" s="11"/>
      <c r="C69" s="11"/>
      <c r="D69" s="11"/>
      <c r="E69" s="11"/>
      <c r="F69" s="11"/>
      <c r="G69" s="11"/>
      <c r="H69" s="11"/>
      <c r="I69" s="11"/>
      <c r="J69" s="12"/>
    </row>
    <row r="70" spans="1:10" ht="12.5" x14ac:dyDescent="0.25">
      <c r="A70" s="10"/>
      <c r="B70" s="11"/>
      <c r="C70" s="11"/>
      <c r="D70" s="11"/>
      <c r="E70" s="11"/>
      <c r="F70" s="11"/>
      <c r="G70" s="11"/>
      <c r="H70" s="11"/>
      <c r="I70" s="11"/>
      <c r="J70" s="12"/>
    </row>
    <row r="71" spans="1:10" ht="12.5" x14ac:dyDescent="0.25">
      <c r="A71" s="132"/>
      <c r="B71" s="129"/>
      <c r="C71" s="129"/>
      <c r="D71" s="129"/>
      <c r="E71" s="11"/>
      <c r="F71" s="11"/>
      <c r="G71" s="11"/>
      <c r="H71" s="11"/>
      <c r="I71" s="11"/>
      <c r="J71" s="12"/>
    </row>
    <row r="72" spans="1:10" ht="12.5" x14ac:dyDescent="0.25">
      <c r="A72" s="10"/>
      <c r="B72" s="11"/>
      <c r="C72" s="11"/>
      <c r="D72" s="11"/>
      <c r="E72" s="11"/>
      <c r="F72" s="11"/>
      <c r="G72" s="11"/>
      <c r="H72" s="11"/>
      <c r="I72" s="11"/>
      <c r="J72" s="12"/>
    </row>
    <row r="73" spans="1:10" ht="15.5" x14ac:dyDescent="0.35">
      <c r="A73" s="135" t="s">
        <v>101</v>
      </c>
      <c r="B73" s="129"/>
      <c r="C73" s="129"/>
      <c r="D73" s="129"/>
      <c r="E73" s="129"/>
      <c r="F73" s="129"/>
      <c r="G73" s="129"/>
      <c r="H73" s="23" t="str">
        <f>CONCATENATE(TEXT(g_impacts_calculator_detailed!$J$23,"0.0")," kg GHG/t")</f>
        <v>725.3 kg GHG/t</v>
      </c>
      <c r="J73" s="6"/>
    </row>
    <row r="74" spans="1:10" ht="15.5" x14ac:dyDescent="0.35">
      <c r="A74" s="136" t="str">
        <f>CONCATENATE("The cradle-to-site embodied greenhouse gas emissions (embodied carbon) for ",TEXT(H5,"0.0")," tonnes of granite based on your location selection is:")</f>
        <v>The cradle-to-site embodied greenhouse gas emissions (embodied carbon) for 10.0 tonnes of granite based on your location selection is:</v>
      </c>
      <c r="B74" s="127"/>
      <c r="C74" s="127"/>
      <c r="D74" s="127"/>
      <c r="E74" s="127"/>
      <c r="F74" s="127"/>
      <c r="G74" s="127"/>
      <c r="H74" s="24" t="str">
        <f>CONCATENATE(TEXT(g_impacts_calculator_detailed!$L$23,"0.0"), " kg GHG")</f>
        <v>7253.0 kg GHG</v>
      </c>
      <c r="I74" s="15"/>
      <c r="J74" s="16"/>
    </row>
    <row r="75" spans="1:10" ht="15.75" customHeight="1" thickTop="1" x14ac:dyDescent="0.25"/>
    <row r="76" spans="1:10" ht="15.75" customHeight="1" x14ac:dyDescent="0.25">
      <c r="A76" s="34"/>
      <c r="B76" s="34"/>
      <c r="C76" s="34"/>
      <c r="D76" s="34"/>
      <c r="E76" s="34"/>
      <c r="F76" s="34"/>
      <c r="G76" s="34"/>
      <c r="H76" s="34"/>
    </row>
    <row r="77" spans="1:10" ht="15.75" customHeight="1" x14ac:dyDescent="0.25">
      <c r="A77" s="34"/>
      <c r="B77" s="34"/>
      <c r="C77" s="34"/>
      <c r="D77" s="34"/>
      <c r="E77" s="34"/>
      <c r="F77" s="34"/>
      <c r="G77" s="34"/>
      <c r="H77" s="34"/>
    </row>
    <row r="78" spans="1:10" ht="15.75" customHeight="1" x14ac:dyDescent="0.25">
      <c r="A78" s="34"/>
      <c r="B78" s="34"/>
      <c r="C78" s="34"/>
      <c r="D78" s="34"/>
      <c r="E78" s="34"/>
      <c r="F78" s="34"/>
      <c r="G78" s="34"/>
      <c r="H78" s="34"/>
    </row>
    <row r="79" spans="1:10" ht="15.75" customHeight="1" x14ac:dyDescent="0.25">
      <c r="A79" s="34"/>
      <c r="B79" s="34"/>
      <c r="C79" s="34"/>
      <c r="D79" s="34"/>
      <c r="E79" s="34"/>
      <c r="F79" s="34"/>
      <c r="G79" s="34"/>
      <c r="H79" s="34"/>
    </row>
  </sheetData>
  <sheetProtection algorithmName="SHA-512" hashValue="3JxjNY+hw5U1X1oIJqyk3cO0eHLI5U5GHkM50jZDcbs+Tbg2+zOHNJHJ9pzsVj/pmfXfwaWGY8JSVMNzC/ttoQ==" saltValue="aS1FdLS+OMTSwfCGUKmSyg==" spinCount="100000" sheet="1" objects="1" scenarios="1" selectLockedCells="1"/>
  <mergeCells count="21">
    <mergeCell ref="F3:H3"/>
    <mergeCell ref="F4:H4"/>
    <mergeCell ref="F11:H11"/>
    <mergeCell ref="A12:B12"/>
    <mergeCell ref="A14:B14"/>
    <mergeCell ref="F15:H15"/>
    <mergeCell ref="A16:B16"/>
    <mergeCell ref="A27:B27"/>
    <mergeCell ref="F27:G27"/>
    <mergeCell ref="A29:B29"/>
    <mergeCell ref="B45:H45"/>
    <mergeCell ref="A71:D71"/>
    <mergeCell ref="A73:G73"/>
    <mergeCell ref="A74:G74"/>
    <mergeCell ref="A19:B19"/>
    <mergeCell ref="F19:H19"/>
    <mergeCell ref="A21:B21"/>
    <mergeCell ref="F21:G21"/>
    <mergeCell ref="A23:B23"/>
    <mergeCell ref="A25:B25"/>
    <mergeCell ref="F25:H25"/>
  </mergeCells>
  <conditionalFormatting sqref="C27 C29">
    <cfRule type="expression" dxfId="2" priority="16">
      <formula>$C$25="Yes"</formula>
    </cfRule>
  </conditionalFormatting>
  <conditionalFormatting sqref="C21">
    <cfRule type="expression" dxfId="1" priority="19">
      <formula>C19="Yes"</formula>
    </cfRule>
  </conditionalFormatting>
  <conditionalFormatting sqref="C23">
    <cfRule type="expression" dxfId="0" priority="20">
      <formula>C19="Yes"</formula>
    </cfRule>
  </conditionalFormatting>
  <hyperlinks>
    <hyperlink ref="I11" r:id="rId1" xr:uid="{00000000-0004-0000-0100-000000000000}"/>
    <hyperlink ref="I15" r:id="rId2" xr:uid="{00000000-0004-0000-0100-000001000000}"/>
  </hyperlinks>
  <printOptions horizontalCentered="1"/>
  <pageMargins left="0.7" right="0.7" top="0.75" bottom="0.75" header="0.3" footer="0.3"/>
  <pageSetup paperSize="9" scale="65" fitToHeight="0" pageOrder="overThenDown" orientation="landscape" cellComments="atEnd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g_input_values!$A$24:$A$27</xm:f>
          </x14:formula1>
          <xm:sqref>C8</xm:sqref>
        </x14:dataValidation>
        <x14:dataValidation type="list" allowBlank="1" showErrorMessage="1" xr:uid="{00000000-0002-0000-0100-000001000000}">
          <x14:formula1>
            <xm:f>g_impacts_calculator_simplified!$A$27:$A$28</xm:f>
          </x14:formula1>
          <xm:sqref>C19 C25</xm:sqref>
        </x14:dataValidation>
        <x14:dataValidation type="list" allowBlank="1" showErrorMessage="1" xr:uid="{00000000-0002-0000-0100-000002000000}">
          <x14:formula1>
            <xm:f>g_input_values!$A$24:$A$32</xm:f>
          </x14:formula1>
          <xm:sqref>C4 C6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37B5-5A0E-B147-B31A-B90E9E7D41B4}">
  <sheetPr codeName="Sheet6">
    <outlinePr summaryBelow="0" summaryRight="0"/>
  </sheetPr>
  <dimension ref="A1:BL52"/>
  <sheetViews>
    <sheetView workbookViewId="0">
      <selection activeCell="G2" sqref="G2"/>
    </sheetView>
  </sheetViews>
  <sheetFormatPr defaultColWidth="14.453125" defaultRowHeight="15.75" customHeight="1" x14ac:dyDescent="0.25"/>
  <cols>
    <col min="1" max="1" width="22" style="79" customWidth="1"/>
    <col min="2" max="2" width="14.453125" style="79"/>
    <col min="3" max="3" width="11.453125" style="79" customWidth="1"/>
    <col min="4" max="6" width="3.6328125" style="79" customWidth="1"/>
    <col min="7" max="8" width="14.453125" style="79"/>
    <col min="9" max="9" width="22.36328125" style="79" customWidth="1"/>
    <col min="10" max="10" width="10.453125" style="79" customWidth="1"/>
    <col min="11" max="11" width="14.453125" style="79"/>
    <col min="12" max="12" width="8.81640625" style="79" customWidth="1"/>
    <col min="13" max="13" width="8.453125" style="79" customWidth="1"/>
    <col min="14" max="15" width="14.453125" style="79"/>
    <col min="16" max="16" width="19.36328125" style="79" customWidth="1"/>
    <col min="17" max="17" width="25.6328125" style="79" customWidth="1"/>
    <col min="18" max="26" width="16.453125" style="79" customWidth="1"/>
    <col min="27" max="27" width="6.453125" style="79" customWidth="1"/>
    <col min="28" max="28" width="6.6328125" style="79" customWidth="1"/>
    <col min="29" max="29" width="10.453125" style="79" customWidth="1"/>
    <col min="30" max="30" width="12.36328125" style="79" customWidth="1"/>
    <col min="31" max="31" width="6.6328125" style="79" customWidth="1"/>
    <col min="32" max="16384" width="14.453125" style="79"/>
  </cols>
  <sheetData>
    <row r="1" spans="1:31" ht="13" x14ac:dyDescent="0.3">
      <c r="A1" s="78" t="s">
        <v>21</v>
      </c>
      <c r="B1" s="78" t="s">
        <v>22</v>
      </c>
      <c r="C1" s="78" t="s">
        <v>23</v>
      </c>
      <c r="D1" s="79" t="s">
        <v>24</v>
      </c>
      <c r="E1" s="79" t="s">
        <v>25</v>
      </c>
      <c r="F1" s="79" t="s">
        <v>26</v>
      </c>
      <c r="H1" s="139" t="s">
        <v>167</v>
      </c>
      <c r="I1" s="138"/>
      <c r="J1" s="138"/>
      <c r="K1" s="138"/>
      <c r="L1" s="138"/>
      <c r="M1" s="138"/>
      <c r="N1" s="138"/>
      <c r="R1" s="140" t="s">
        <v>27</v>
      </c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</row>
    <row r="2" spans="1:31" ht="37.5" x14ac:dyDescent="0.3">
      <c r="A2" s="79" t="s">
        <v>2</v>
      </c>
      <c r="B2" s="79">
        <v>18.5</v>
      </c>
      <c r="C2" s="79" t="s">
        <v>28</v>
      </c>
      <c r="D2" s="79">
        <f>ROWS($A$2:A2)</f>
        <v>1</v>
      </c>
      <c r="E2" s="79" t="str">
        <f>IF(Sandstone_Simplified_Appraisal!$C$3=A2,D2,"")</f>
        <v/>
      </c>
      <c r="F2" s="79">
        <f>IFERROR(SMALL($E$2:$E$11,ROWS($E$2:E2)),"")</f>
        <v>4</v>
      </c>
      <c r="G2" s="112" t="s">
        <v>168</v>
      </c>
      <c r="I2" s="78" t="s">
        <v>29</v>
      </c>
      <c r="J2" s="78" t="s">
        <v>30</v>
      </c>
      <c r="K2" s="78" t="s">
        <v>23</v>
      </c>
      <c r="Q2" s="80" t="s">
        <v>31</v>
      </c>
      <c r="R2" s="81" t="s">
        <v>2</v>
      </c>
      <c r="S2" s="81" t="s">
        <v>32</v>
      </c>
      <c r="T2" s="81" t="s">
        <v>33</v>
      </c>
      <c r="U2" s="81" t="s">
        <v>7</v>
      </c>
      <c r="V2" s="81" t="s">
        <v>34</v>
      </c>
      <c r="W2" s="81" t="s">
        <v>35</v>
      </c>
      <c r="X2" s="81" t="s">
        <v>36</v>
      </c>
      <c r="Y2" s="81" t="s">
        <v>37</v>
      </c>
      <c r="Z2" s="81" t="s">
        <v>6</v>
      </c>
      <c r="AA2" s="81"/>
      <c r="AB2" s="81"/>
      <c r="AC2" s="81"/>
      <c r="AD2" s="81"/>
    </row>
    <row r="3" spans="1:31" ht="25.5" x14ac:dyDescent="0.3">
      <c r="A3" s="79" t="s">
        <v>32</v>
      </c>
      <c r="B3" s="79">
        <v>18.5</v>
      </c>
      <c r="C3" s="79" t="s">
        <v>28</v>
      </c>
      <c r="D3" s="79">
        <f>ROWS($A$2:A3)</f>
        <v>2</v>
      </c>
      <c r="E3" s="79" t="str">
        <f>IF(Sandstone_Simplified_Appraisal!$C$3=A3,D3,"")</f>
        <v/>
      </c>
      <c r="F3" s="79" t="str">
        <f>IFERROR(SMALL($E$2:$E$9,ROWS($E$2:E3)),"")</f>
        <v/>
      </c>
      <c r="G3" s="82"/>
      <c r="H3" s="78" t="s">
        <v>22</v>
      </c>
      <c r="I3" s="81" t="str">
        <f t="array" ref="I3">IFERROR(INDEX(s_impacts_calculator_simplified!$A$2:$C$10,s_impacts_calculator_simplified!$F$2,COLUMNS(K$2:K2)),"")</f>
        <v>Scotland-England border region</v>
      </c>
      <c r="J3" s="85">
        <f t="array" ref="J3">IFERROR(INDEX($A$2:$C$10,$F$2,COLUMNS($H3:$I3)),"")</f>
        <v>18.5</v>
      </c>
      <c r="K3" s="79" t="str">
        <f>IFERROR(INDEX($A$2:$C$10,$F$2,COLUMNS($H$2:J3)),"")</f>
        <v>kg GHG/t</v>
      </c>
      <c r="L3" s="141" t="s">
        <v>38</v>
      </c>
      <c r="M3" s="81" t="s">
        <v>39</v>
      </c>
      <c r="N3" s="79">
        <f>MATCH(Sandstone_Simplified_Appraisal!$C$3,s_impacts_calculator_simplified!$Q$3:$Q$11,0)</f>
        <v>4</v>
      </c>
      <c r="O3" s="82"/>
      <c r="P3" s="142" t="s">
        <v>40</v>
      </c>
      <c r="Q3" s="79" t="s">
        <v>2</v>
      </c>
      <c r="R3" s="79">
        <f>(s_input_values!D12*s_input_values!$D$10+s_input_values!E12*s_input_values!$H$10+s_input_values!F12*s_input_values!$D$10)</f>
        <v>45</v>
      </c>
      <c r="S3" s="79">
        <f>s_input_values!G12*s_input_values!$D$10+s_input_values!H12*s_input_values!$H$10+s_input_values!I12*s_input_values!$D$10</f>
        <v>67</v>
      </c>
      <c r="T3" s="79">
        <f>s_input_values!J12*s_input_values!$D$10+s_input_values!K12*s_input_values!$H$10+s_input_values!L12*s_input_values!$D$10</f>
        <v>75</v>
      </c>
      <c r="U3" s="79">
        <f>s_input_values!M12*s_input_values!$D$10+s_input_values!N12*s_input_values!$H$10+s_input_values!O12*s_input_values!$D$10</f>
        <v>83</v>
      </c>
      <c r="V3" s="79">
        <f>s_input_values!P12*s_input_values!$D$10+s_input_values!Q12*s_input_values!$H$10+s_input_values!R12*s_input_values!$D$10</f>
        <v>130</v>
      </c>
      <c r="W3" s="79">
        <f>s_input_values!S12*s_input_values!$D$10+s_input_values!T12*s_input_values!$H$10+s_input_values!U12*s_input_values!$D$10</f>
        <v>335</v>
      </c>
      <c r="X3" s="79">
        <f>s_input_values!V12*s_input_values!$D$10+s_input_values!W12*s_input_values!$H$10+s_input_values!X12*s_input_values!$F$10</f>
        <v>526.5</v>
      </c>
      <c r="Y3" s="79">
        <f>s_input_values!Y12*s_input_values!$D$10+s_input_values!Z12*s_input_values!$H$10+s_input_values!AA12*s_input_values!$F$10</f>
        <v>464.37</v>
      </c>
      <c r="Z3" s="79">
        <f>s_input_values!AB12*s_input_values!$D$10+s_input_values!AC12*s_input_values!$H$10+s_input_values!AD12*s_input_values!$F$10</f>
        <v>401.1</v>
      </c>
    </row>
    <row r="4" spans="1:31" ht="50.5" x14ac:dyDescent="0.3">
      <c r="A4" s="79" t="s">
        <v>33</v>
      </c>
      <c r="B4" s="79">
        <v>18.5</v>
      </c>
      <c r="C4" s="79" t="s">
        <v>28</v>
      </c>
      <c r="D4" s="79">
        <f>ROWS($A$2:A4)</f>
        <v>3</v>
      </c>
      <c r="E4" s="79" t="str">
        <f>IF(Sandstone_Simplified_Appraisal!$C$3=A4,D4,"")</f>
        <v/>
      </c>
      <c r="F4" s="79" t="str">
        <f>IFERROR(SMALL($E$2:$E$9,ROWS($E$2:E4)),"")</f>
        <v/>
      </c>
      <c r="G4" s="82"/>
      <c r="H4" s="78" t="s">
        <v>38</v>
      </c>
      <c r="I4" s="81" t="str">
        <f>CONCATENATE("Trip from ",Sandstone_Simplified_Appraisal!$C$3," to ",Sandstone_Simplified_Appraisal!$C$5)</f>
        <v>Trip from Scotland-England border region to Scotland-England border region</v>
      </c>
      <c r="J4" s="85">
        <f t="array" ref="J4">INDEX($R$3:$Z$11,$N$3,$N$4)</f>
        <v>12</v>
      </c>
      <c r="K4" s="79" t="str">
        <f>IFERROR(INDEX($A$2:$C$10,$F$2,COLUMNS($H$2:J4)),"")</f>
        <v>kg GHG/t</v>
      </c>
      <c r="L4" s="138"/>
      <c r="M4" s="81" t="s">
        <v>41</v>
      </c>
      <c r="N4" s="79">
        <f>MATCH(Sandstone_Simplified_Appraisal!$C$5,s_impacts_calculator_simplified!$R$2:$AE$2,0)</f>
        <v>4</v>
      </c>
      <c r="O4" s="82"/>
      <c r="P4" s="138"/>
      <c r="Q4" s="79" t="s">
        <v>32</v>
      </c>
      <c r="R4" s="79">
        <f>(s_input_values!D13*s_input_values!$D$10+s_input_values!E13*s_input_values!$H$10+s_input_values!F13*s_input_values!$D$10)</f>
        <v>67</v>
      </c>
      <c r="S4" s="79">
        <f>s_input_values!G13*s_input_values!$D$10+s_input_values!H13*s_input_values!$H$10+s_input_values!I13*s_input_values!$D$10</f>
        <v>19</v>
      </c>
      <c r="T4" s="79">
        <f>s_input_values!J13*s_input_values!$D$10+s_input_values!K13*s_input_values!$H$10+s_input_values!L13*s_input_values!$D$10</f>
        <v>23</v>
      </c>
      <c r="U4" s="79">
        <f>s_input_values!M13*s_input_values!$D$10+s_input_values!N13*s_input_values!$H$10+s_input_values!O13*s_input_values!$D$10</f>
        <v>35</v>
      </c>
      <c r="V4" s="79">
        <f>s_input_values!P13*s_input_values!$D$10+s_input_values!Q13*s_input_values!$H$10+s_input_values!R13*s_input_values!$D$10</f>
        <v>80</v>
      </c>
      <c r="W4" s="79">
        <f>s_input_values!S13*s_input_values!$D$10+s_input_values!T13*s_input_values!$H$10+s_input_values!U13*s_input_values!$D$10</f>
        <v>288</v>
      </c>
      <c r="X4" s="79">
        <f>s_input_values!V13*s_input_values!$D$10+s_input_values!W13*s_input_values!$H$10+s_input_values!X13*s_input_values!$F$10</f>
        <v>514.5</v>
      </c>
      <c r="Y4" s="79">
        <f>s_input_values!Y13*s_input_values!$D$10+s_input_values!Z13*s_input_values!$H$10+s_input_values!AA13*s_input_values!$F$10</f>
        <v>452.37</v>
      </c>
      <c r="Z4" s="79">
        <f>s_input_values!AB13*s_input_values!$D$10+s_input_values!AC13*s_input_values!$H$10+s_input_values!AD13*s_input_values!$F$10</f>
        <v>389.1</v>
      </c>
    </row>
    <row r="5" spans="1:31" ht="25.5" x14ac:dyDescent="0.3">
      <c r="A5" s="79" t="s">
        <v>7</v>
      </c>
      <c r="B5" s="79">
        <v>18.5</v>
      </c>
      <c r="C5" s="79" t="s">
        <v>28</v>
      </c>
      <c r="D5" s="79">
        <f>ROWS($A$2:A5)</f>
        <v>4</v>
      </c>
      <c r="E5" s="79">
        <f>IF(Sandstone_Simplified_Appraisal!$C$3=A5,D5,"")</f>
        <v>4</v>
      </c>
      <c r="F5" s="79" t="str">
        <f>IFERROR(SMALL($E$2:$E$9,ROWS($E$2:E5)),"")</f>
        <v/>
      </c>
      <c r="G5" s="82"/>
      <c r="H5" s="78" t="s">
        <v>42</v>
      </c>
      <c r="I5" s="81" t="str">
        <f t="array" ref="I5">INDEX($A$14:$C$22,$F$14,1)</f>
        <v>Scotland-England border region</v>
      </c>
      <c r="J5" s="85">
        <f t="array" ref="J5">IFERROR(INDEX($A$14:$C$22,$F$14,COLUMNS($H5:$I5)),"")</f>
        <v>43.9</v>
      </c>
      <c r="K5" s="79" t="str">
        <f>IFERROR(INDEX($A$2:$C$10,$F$2,COLUMNS($H$2:J5)),"")</f>
        <v>kg GHG/t</v>
      </c>
      <c r="M5" s="81"/>
      <c r="O5" s="82"/>
      <c r="P5" s="138"/>
      <c r="Q5" s="79" t="s">
        <v>33</v>
      </c>
      <c r="R5" s="79">
        <f>(s_input_values!D14*s_input_values!$D$10+s_input_values!E14*s_input_values!$H$10+s_input_values!F14*s_input_values!$D$10)</f>
        <v>75</v>
      </c>
      <c r="S5" s="79">
        <f>s_input_values!G14*s_input_values!$D$10+s_input_values!H14*s_input_values!$H$10+s_input_values!I14*s_input_values!$D$10</f>
        <v>23</v>
      </c>
      <c r="T5" s="79">
        <f>s_input_values!J14*s_input_values!$D$10+s_input_values!K14*s_input_values!$H$10+s_input_values!L14*s_input_values!$D$10</f>
        <v>15</v>
      </c>
      <c r="U5" s="79">
        <f>s_input_values!M14*s_input_values!$D$10+s_input_values!N14*s_input_values!$H$10+s_input_values!O14*s_input_values!$D$10</f>
        <v>25</v>
      </c>
      <c r="V5" s="79">
        <f>s_input_values!P14*s_input_values!$D$10+s_input_values!Q14*s_input_values!$H$10+s_input_values!R14*s_input_values!$D$10</f>
        <v>70</v>
      </c>
      <c r="W5" s="79">
        <f>s_input_values!S14*s_input_values!$D$10+s_input_values!T14*s_input_values!$H$10+s_input_values!U14*s_input_values!$D$10</f>
        <v>275</v>
      </c>
      <c r="X5" s="79">
        <f>s_input_values!V14*s_input_values!$D$10+s_input_values!W14*s_input_values!$H$10+s_input_values!X14*s_input_values!$F$10</f>
        <v>511.5</v>
      </c>
      <c r="Y5" s="79">
        <f>s_input_values!Y14*s_input_values!$D$10+s_input_values!Z14*s_input_values!$H$10+s_input_values!AA14*s_input_values!$F$10</f>
        <v>449.37</v>
      </c>
      <c r="Z5" s="79">
        <f>s_input_values!AB14*s_input_values!$D$10+s_input_values!AC14*s_input_values!$H$10+s_input_values!AD14*s_input_values!$F$10</f>
        <v>386.1</v>
      </c>
    </row>
    <row r="6" spans="1:31" ht="38" x14ac:dyDescent="0.3">
      <c r="A6" s="79" t="s">
        <v>34</v>
      </c>
      <c r="B6" s="79">
        <v>18.5</v>
      </c>
      <c r="C6" s="79" t="s">
        <v>28</v>
      </c>
      <c r="D6" s="79">
        <f>ROWS($A$2:A6)</f>
        <v>5</v>
      </c>
      <c r="E6" s="79" t="str">
        <f>IF(Sandstone_Simplified_Appraisal!$C$3=A6,D6,"")</f>
        <v/>
      </c>
      <c r="F6" s="79" t="str">
        <f>IFERROR(SMALL($E$2:$E$9,ROWS($E$2:E6)),"")</f>
        <v/>
      </c>
      <c r="G6" s="82"/>
      <c r="H6" s="78" t="s">
        <v>43</v>
      </c>
      <c r="I6" s="81" t="str">
        <f>CONCATENATE("Trip from ",Sandstone_Simplified_Appraisal!$C$5," to ",Sandstone_Simplified_Appraisal!$C$7)</f>
        <v>Trip from Scotland-England border region to Northern Scotland</v>
      </c>
      <c r="J6" s="85">
        <f t="array" ref="J6">INDEX($R$3:$Z$11,$N$6,$N$7)</f>
        <v>83</v>
      </c>
      <c r="K6" s="79" t="str">
        <f>IFERROR(INDEX($A$2:$C$10,$F$2,COLUMNS($H$2:J6)),"")</f>
        <v>kg GHG/t</v>
      </c>
      <c r="L6" s="141" t="s">
        <v>43</v>
      </c>
      <c r="M6" s="81" t="s">
        <v>39</v>
      </c>
      <c r="N6" s="79">
        <f>MATCH(Sandstone_Simplified_Appraisal!$C$5,s_impacts_calculator_simplified!$Q$3:$Q$11,0)</f>
        <v>4</v>
      </c>
      <c r="O6" s="82"/>
      <c r="P6" s="138"/>
      <c r="Q6" s="79" t="s">
        <v>7</v>
      </c>
      <c r="R6" s="79">
        <f>(s_input_values!D15*s_input_values!$D$10+s_input_values!E15*s_input_values!$H$10+s_input_values!F15*s_input_values!$D$10)</f>
        <v>83</v>
      </c>
      <c r="S6" s="79">
        <f>s_input_values!G15*s_input_values!$D$10+s_input_values!H15*s_input_values!$H$10+s_input_values!I15*s_input_values!$D$10</f>
        <v>35</v>
      </c>
      <c r="T6" s="79">
        <f>s_input_values!J15*s_input_values!$D$10+s_input_values!K15*s_input_values!$H$10+s_input_values!L15*s_input_values!$D$10</f>
        <v>25</v>
      </c>
      <c r="U6" s="79">
        <f>s_input_values!M15*s_input_values!$D$10+s_input_values!N15*s_input_values!$H$10+s_input_values!O15*s_input_values!$D$10</f>
        <v>12</v>
      </c>
      <c r="V6" s="79">
        <f>s_input_values!P15*s_input_values!$D$10+s_input_values!Q15*s_input_values!$H$10+s_input_values!R15*s_input_values!$D$10</f>
        <v>57</v>
      </c>
      <c r="W6" s="79">
        <f>s_input_values!S15*s_input_values!$D$10+s_input_values!T15*s_input_values!$H$10+s_input_values!U15*s_input_values!$D$10</f>
        <v>265</v>
      </c>
      <c r="X6" s="79">
        <f>s_input_values!V15*s_input_values!$D$10+s_input_values!W15*s_input_values!$H$10+s_input_values!X15*s_input_values!$F$10</f>
        <v>519.5</v>
      </c>
      <c r="Y6" s="79">
        <f>s_input_values!Y15*s_input_values!$D$10+s_input_values!Z15*s_input_values!$H$10+s_input_values!AA15*s_input_values!$F$10</f>
        <v>457.37</v>
      </c>
      <c r="Z6" s="79">
        <f>s_input_values!AB15*s_input_values!$D$10+s_input_values!AC15*s_input_values!$H$10+s_input_values!AD15*s_input_values!$F$10</f>
        <v>394.1</v>
      </c>
    </row>
    <row r="7" spans="1:31" ht="25.5" x14ac:dyDescent="0.3">
      <c r="A7" s="79" t="s">
        <v>35</v>
      </c>
      <c r="B7" s="79">
        <v>17.2</v>
      </c>
      <c r="C7" s="79" t="s">
        <v>28</v>
      </c>
      <c r="D7" s="79">
        <f>ROWS($A$2:A7)</f>
        <v>6</v>
      </c>
      <c r="E7" s="79" t="str">
        <f>IF(Sandstone_Simplified_Appraisal!$C$3=A7,D7,"")</f>
        <v/>
      </c>
      <c r="F7" s="79" t="str">
        <f>IFERROR(SMALL($E$2:$E$9,ROWS($E$2:E7)),"")</f>
        <v/>
      </c>
      <c r="G7" s="82"/>
      <c r="H7" s="78" t="s">
        <v>44</v>
      </c>
      <c r="J7" s="85">
        <f>SUM(J3:J6)</f>
        <v>157.4</v>
      </c>
      <c r="K7" s="79" t="str">
        <f>K6</f>
        <v>kg GHG/t</v>
      </c>
      <c r="L7" s="138"/>
      <c r="M7" s="81" t="s">
        <v>41</v>
      </c>
      <c r="N7" s="79">
        <f>MATCH(Sandstone_Simplified_Appraisal!$C$7,s_impacts_calculator_simplified!$R$2:$AE$2,0)</f>
        <v>1</v>
      </c>
      <c r="O7" s="82"/>
      <c r="P7" s="138"/>
      <c r="Q7" s="79" t="s">
        <v>34</v>
      </c>
      <c r="R7" s="79">
        <f>(s_input_values!D16*s_input_values!$D$10+s_input_values!E16*s_input_values!$H$10+s_input_values!F16*s_input_values!$D$10)</f>
        <v>130</v>
      </c>
      <c r="S7" s="79">
        <f>s_input_values!G16*s_input_values!$D$10+s_input_values!H16*s_input_values!$H$10+s_input_values!I16*s_input_values!$D$10</f>
        <v>80</v>
      </c>
      <c r="T7" s="79">
        <f>s_input_values!J16*s_input_values!$D$10+s_input_values!K16*s_input_values!$H$10+s_input_values!L16*s_input_values!$D$10</f>
        <v>70</v>
      </c>
      <c r="U7" s="79">
        <f>s_input_values!M16*s_input_values!$D$10+s_input_values!N16*s_input_values!$H$10+s_input_values!O16*s_input_values!$D$10</f>
        <v>57</v>
      </c>
      <c r="V7" s="79">
        <f>s_input_values!P16*s_input_values!$D$10+s_input_values!Q16*s_input_values!$H$10+s_input_values!R16*s_input_values!$D$10</f>
        <v>50</v>
      </c>
      <c r="W7" s="79">
        <f>s_input_values!S16*s_input_values!$D$10+s_input_values!T16*s_input_values!$H$10+s_input_values!U16*s_input_values!$D$10</f>
        <v>220</v>
      </c>
      <c r="X7" s="79">
        <f>s_input_values!V16*s_input_values!$D$10+s_input_values!W16*s_input_values!$H$10+s_input_values!X16*s_input_values!$F$10</f>
        <v>490.5</v>
      </c>
      <c r="Y7" s="79">
        <f>s_input_values!Y16*s_input_values!$D$10+s_input_values!Z16*s_input_values!$H$10+s_input_values!AA16*s_input_values!$F$10</f>
        <v>585.5</v>
      </c>
      <c r="Z7" s="79">
        <f>s_input_values!AB16*s_input_values!$D$10+s_input_values!AC16*s_input_values!$H$10+s_input_values!AD16*s_input_values!$F$10</f>
        <v>500</v>
      </c>
    </row>
    <row r="8" spans="1:31" ht="15.75" customHeight="1" x14ac:dyDescent="0.25">
      <c r="A8" s="79" t="s">
        <v>36</v>
      </c>
      <c r="B8" s="79">
        <v>19.5</v>
      </c>
      <c r="C8" s="79" t="s">
        <v>28</v>
      </c>
      <c r="D8" s="79">
        <f>ROWS($A$2:A8)</f>
        <v>7</v>
      </c>
      <c r="E8" s="79" t="str">
        <f>IF(Sandstone_Simplified_Appraisal!$C$3=A8,D8,"")</f>
        <v/>
      </c>
      <c r="F8" s="79" t="str">
        <f>IFERROR(SMALL($E$2:$E$9,ROWS($E$2:E8)),"")</f>
        <v/>
      </c>
      <c r="G8" s="82"/>
      <c r="O8" s="82"/>
      <c r="P8" s="138"/>
      <c r="Q8" s="79" t="s">
        <v>35</v>
      </c>
      <c r="R8" s="79">
        <f>(s_input_values!D17*s_input_values!$D$10+s_input_values!E17*s_input_values!$H$10+s_input_values!F17*s_input_values!$D$10)</f>
        <v>335</v>
      </c>
      <c r="S8" s="79">
        <f>s_input_values!G17*s_input_values!$D$10+s_input_values!H17*s_input_values!$H$10+s_input_values!I17*s_input_values!$D$10</f>
        <v>288</v>
      </c>
      <c r="T8" s="79">
        <f>s_input_values!J17*s_input_values!$D$10+s_input_values!K17*s_input_values!$H$10+s_input_values!L17*s_input_values!$D$10</f>
        <v>275</v>
      </c>
      <c r="U8" s="79">
        <f>s_input_values!M17*s_input_values!$D$10+s_input_values!N17*s_input_values!$H$10+s_input_values!O17*s_input_values!$D$10</f>
        <v>265</v>
      </c>
      <c r="V8" s="79">
        <f>s_input_values!P17*s_input_values!$D$10+s_input_values!Q17*s_input_values!$H$10+s_input_values!R17*s_input_values!$D$10</f>
        <v>220</v>
      </c>
      <c r="W8" s="79">
        <f>s_input_values!S17*s_input_values!$D$10+s_input_values!T17*s_input_values!$H$10+s_input_values!U17*s_input_values!$D$10</f>
        <v>300</v>
      </c>
      <c r="X8" s="79">
        <f>s_input_values!V17*s_input_values!$D$10+s_input_values!W17*s_input_values!$H$10+s_input_values!X17*s_input_values!$F$10</f>
        <v>673.09999999999991</v>
      </c>
      <c r="Y8" s="79">
        <f>s_input_values!Y17*s_input_values!$D$10+s_input_values!Z17*s_input_values!$H$10+s_input_values!AA17*s_input_values!$F$10</f>
        <v>612.29999999999995</v>
      </c>
      <c r="Z8" s="79">
        <f>s_input_values!AB17*s_input_values!$D$10+s_input_values!AC17*s_input_values!$H$10+s_input_values!AD17*s_input_values!$F$10</f>
        <v>549.6</v>
      </c>
    </row>
    <row r="9" spans="1:31" ht="15.75" customHeight="1" x14ac:dyDescent="0.25">
      <c r="A9" s="79" t="s">
        <v>37</v>
      </c>
      <c r="B9" s="79">
        <v>20.3</v>
      </c>
      <c r="C9" s="79" t="s">
        <v>28</v>
      </c>
      <c r="D9" s="79">
        <f>ROWS($A$2:A9)</f>
        <v>8</v>
      </c>
      <c r="E9" s="79" t="str">
        <f>IF(Sandstone_Simplified_Appraisal!$C$3=A9,D9,"")</f>
        <v/>
      </c>
      <c r="F9" s="79" t="str">
        <f>IFERROR(SMALL($E$2:$E$9,ROWS($E$2:E9)),"")</f>
        <v/>
      </c>
      <c r="G9" s="82"/>
      <c r="H9" s="82"/>
      <c r="I9" s="82"/>
      <c r="J9" s="82"/>
      <c r="K9" s="82"/>
      <c r="L9" s="82"/>
      <c r="M9" s="82"/>
      <c r="N9" s="82"/>
      <c r="O9" s="82"/>
      <c r="P9" s="138"/>
      <c r="Q9" s="79" t="s">
        <v>36</v>
      </c>
      <c r="R9" s="79">
        <f>(s_input_values!D18*s_input_values!$F$10+s_input_values!E18*s_input_values!$H$10+s_input_values!F18*s_input_values!$D$10)</f>
        <v>526.5</v>
      </c>
      <c r="S9" s="79">
        <f>s_input_values!G18*s_input_values!$F$10+s_input_values!H18*s_input_values!$H$10+s_input_values!I18*s_input_values!$D$10</f>
        <v>514.5</v>
      </c>
      <c r="T9" s="79">
        <f>s_input_values!J18*s_input_values!$F$10+s_input_values!K18*s_input_values!$H$10+s_input_values!L18*s_input_values!$D$10</f>
        <v>511.5</v>
      </c>
      <c r="U9" s="79">
        <f>s_input_values!M18*s_input_values!$F$10+s_input_values!N18*s_input_values!$H$10+s_input_values!O18*s_input_values!$D$10</f>
        <v>519.5</v>
      </c>
      <c r="V9" s="79">
        <f>s_input_values!P18*s_input_values!$F$10+s_input_values!Q18*s_input_values!$H$10+s_input_values!R18*s_input_values!$D$10</f>
        <v>490.5</v>
      </c>
      <c r="W9" s="79">
        <f>s_input_values!S18*s_input_values!$F$10+s_input_values!T18*s_input_values!$H$10+s_input_values!U18*s_input_values!$D$10</f>
        <v>673.09999999999991</v>
      </c>
      <c r="X9" s="79">
        <f>s_input_values!V18*s_input_values!$F$10+s_input_values!W18*s_input_values!$H$10+s_input_values!X18*s_input_values!$F$10</f>
        <v>285</v>
      </c>
      <c r="Y9" s="79">
        <f>s_input_values!Y18*s_input_values!$F$10+s_input_values!Z18*s_input_values!$H$10+s_input_values!AA18*s_input_values!$F$10</f>
        <v>457.9</v>
      </c>
      <c r="Z9" s="79">
        <f>s_input_values!AB18*s_input_values!$F$10+s_input_values!AC18*s_input_values!$H$10+s_input_values!AD18*s_input_values!$F$10</f>
        <v>456</v>
      </c>
    </row>
    <row r="10" spans="1:31" ht="13" x14ac:dyDescent="0.3">
      <c r="A10" s="79" t="s">
        <v>6</v>
      </c>
      <c r="B10" s="79">
        <v>21.1</v>
      </c>
      <c r="C10" s="79" t="s">
        <v>28</v>
      </c>
      <c r="D10" s="79">
        <f>ROWS($A$2:A10)</f>
        <v>9</v>
      </c>
      <c r="E10" s="79" t="str">
        <f>IF(Sandstone_Simplified_Appraisal!$C$3=A10,D10,"")</f>
        <v/>
      </c>
      <c r="F10" s="79" t="str">
        <f>IFERROR(SMALL($E$2:$E$9,ROWS($E$2:E10)),"")</f>
        <v/>
      </c>
      <c r="G10" s="82"/>
      <c r="I10" s="78" t="s">
        <v>29</v>
      </c>
      <c r="J10" s="78" t="s">
        <v>30</v>
      </c>
      <c r="K10" s="78" t="s">
        <v>23</v>
      </c>
      <c r="L10" s="82"/>
      <c r="M10" s="82"/>
      <c r="N10" s="82"/>
      <c r="O10" s="82"/>
      <c r="P10" s="138"/>
      <c r="Q10" s="79" t="s">
        <v>37</v>
      </c>
      <c r="R10" s="79">
        <f>(s_input_values!D19*s_input_values!$F$10+s_input_values!E19*s_input_values!$H$10+s_input_values!F19*s_input_values!$D$10)</f>
        <v>464.37</v>
      </c>
      <c r="S10" s="79">
        <f>s_input_values!G19*s_input_values!$F$10+s_input_values!H19*s_input_values!$H$10+s_input_values!I19*s_input_values!$D$10</f>
        <v>452.37</v>
      </c>
      <c r="T10" s="79">
        <f>s_input_values!J19*s_input_values!$F$10+s_input_values!K19*s_input_values!$H$10+s_input_values!L19*s_input_values!$D$10</f>
        <v>449.37</v>
      </c>
      <c r="U10" s="79">
        <f>s_input_values!M19*s_input_values!$F$10+s_input_values!N19*s_input_values!$H$10+s_input_values!O19*s_input_values!$D$10</f>
        <v>457.37</v>
      </c>
      <c r="V10" s="79">
        <f>s_input_values!P19*s_input_values!$F$10+s_input_values!Q19*s_input_values!$H$10+s_input_values!R19*s_input_values!$D$10</f>
        <v>585.5</v>
      </c>
      <c r="W10" s="79">
        <f>s_input_values!S19*s_input_values!$F$10+s_input_values!T19*s_input_values!$H$10+s_input_values!U19*s_input_values!$D$10</f>
        <v>612.29999999999995</v>
      </c>
      <c r="X10" s="79">
        <f>s_input_values!V19*s_input_values!$F$10+s_input_values!W19*s_input_values!$H$10+s_input_values!X19*s_input_values!$F$10</f>
        <v>457.9</v>
      </c>
      <c r="Y10" s="79">
        <f>s_input_values!Y19*s_input_values!$F$10+s_input_values!Z19*s_input_values!$H$10+s_input_values!AA19*s_input_values!$F$10</f>
        <v>285</v>
      </c>
      <c r="Z10" s="79">
        <f>s_input_values!AB19*s_input_values!$F$10+s_input_values!AC19*s_input_values!$H$10+s_input_values!AD19*s_input_values!$F$10</f>
        <v>429.4</v>
      </c>
    </row>
    <row r="11" spans="1:31" ht="25.5" x14ac:dyDescent="0.3">
      <c r="E11" s="79" t="str">
        <f>IF($I$2=A11,D11,"")</f>
        <v/>
      </c>
      <c r="F11" s="79" t="str">
        <f>IFERROR(SMALL($E$2:$E$9,ROWS($E$2:E11)),"")</f>
        <v/>
      </c>
      <c r="G11" s="82"/>
      <c r="H11" s="78" t="s">
        <v>22</v>
      </c>
      <c r="I11" s="81" t="str">
        <f t="array" ref="I11">IFERROR(INDEX(s_impacts_calculator_simplified!$A$2:$C$10,s_impacts_calculator_simplified!$F$2,COLUMNS(K$2:K10)),"")</f>
        <v>Scotland-England border region</v>
      </c>
      <c r="J11" s="87">
        <f>J3*Sandstone_Simplified_Appraisal!$H$4</f>
        <v>185</v>
      </c>
      <c r="K11" s="79" t="s">
        <v>45</v>
      </c>
      <c r="L11" s="82"/>
      <c r="M11" s="82"/>
      <c r="N11" s="82"/>
      <c r="O11" s="82"/>
      <c r="P11" s="138"/>
      <c r="Q11" s="79" t="s">
        <v>6</v>
      </c>
      <c r="R11" s="79">
        <f>(s_input_values!D20*s_input_values!$F$10+s_input_values!E20*s_input_values!$H$10+s_input_values!F20*s_input_values!$D$10)</f>
        <v>401.1</v>
      </c>
      <c r="S11" s="79">
        <f>s_input_values!G20*s_input_values!$F$10+s_input_values!H20*s_input_values!$H$10+s_input_values!I20*s_input_values!$D$10</f>
        <v>389.1</v>
      </c>
      <c r="T11" s="79">
        <f>s_input_values!J20*s_input_values!$F$10+s_input_values!K20*s_input_values!$H$10+s_input_values!L20*s_input_values!$D$10</f>
        <v>386.1</v>
      </c>
      <c r="U11" s="79">
        <f>s_input_values!M20*s_input_values!$F$10+s_input_values!N20*s_input_values!$H$10+s_input_values!O20*s_input_values!$D$10</f>
        <v>394.1</v>
      </c>
      <c r="V11" s="79">
        <f>s_input_values!P20*s_input_values!$F$10+s_input_values!Q20*s_input_values!$H$10+s_input_values!R20*s_input_values!$D$10</f>
        <v>490.5</v>
      </c>
      <c r="W11" s="79">
        <f>s_input_values!S20*s_input_values!$F$10+s_input_values!T20*s_input_values!$H$10+s_input_values!U20*s_input_values!$D$10</f>
        <v>549.6</v>
      </c>
      <c r="X11" s="79">
        <f>s_input_values!V20*s_input_values!$F$10+s_input_values!W20*s_input_values!$H$10+s_input_values!X20*s_input_values!$F$10</f>
        <v>456</v>
      </c>
      <c r="Y11" s="79">
        <f>s_input_values!Y20*s_input_values!$F$10+s_input_values!Z20*s_input_values!$H$10+s_input_values!AA20*s_input_values!$F$10</f>
        <v>429.4</v>
      </c>
      <c r="Z11" s="79">
        <f>s_input_values!AB20*s_input_values!$F$10+s_input_values!AC20*s_input_values!$H$10+s_input_values!AD20*s_input_values!$F$10</f>
        <v>190</v>
      </c>
    </row>
    <row r="12" spans="1:31" ht="50.5" x14ac:dyDescent="0.3">
      <c r="H12" s="78" t="s">
        <v>38</v>
      </c>
      <c r="I12" s="81" t="str">
        <f>CONCATENATE("Trip from ",Sandstone_Simplified_Appraisal!$C$3," to ",Sandstone_Simplified_Appraisal!$C$5)</f>
        <v>Trip from Scotland-England border region to Scotland-England border region</v>
      </c>
      <c r="J12" s="87">
        <f>J4*Sandstone_Simplified_Appraisal!$H$4</f>
        <v>120</v>
      </c>
      <c r="K12" s="79" t="s">
        <v>45</v>
      </c>
    </row>
    <row r="13" spans="1:31" ht="25.5" x14ac:dyDescent="0.3">
      <c r="A13" s="78" t="s">
        <v>137</v>
      </c>
      <c r="B13" s="78" t="s">
        <v>42</v>
      </c>
      <c r="C13" s="78" t="s">
        <v>23</v>
      </c>
      <c r="D13" s="79" t="s">
        <v>24</v>
      </c>
      <c r="E13" s="79" t="s">
        <v>25</v>
      </c>
      <c r="F13" s="79" t="s">
        <v>26</v>
      </c>
      <c r="H13" s="78" t="s">
        <v>42</v>
      </c>
      <c r="I13" s="81" t="str">
        <f t="array" ref="I13">INDEX($A$14:$C$22,$F$14,1)</f>
        <v>Scotland-England border region</v>
      </c>
      <c r="J13" s="87">
        <f>J5*Sandstone_Simplified_Appraisal!$H$4</f>
        <v>439</v>
      </c>
      <c r="K13" s="79" t="s">
        <v>45</v>
      </c>
    </row>
    <row r="14" spans="1:31" ht="73" customHeight="1" x14ac:dyDescent="0.3">
      <c r="A14" s="79" t="s">
        <v>2</v>
      </c>
      <c r="B14" s="79">
        <v>43.9</v>
      </c>
      <c r="C14" s="79" t="s">
        <v>28</v>
      </c>
      <c r="D14" s="79">
        <f>ROWS($A$14:A14)</f>
        <v>1</v>
      </c>
      <c r="E14" s="79" t="str">
        <f>IF(Sandstone_Simplified_Appraisal!$C$5=A14,D14,"")</f>
        <v/>
      </c>
      <c r="F14" s="79">
        <f>IFERROR(SMALL($E$14:$E$27,ROWS($E$14:E14)),"")</f>
        <v>4</v>
      </c>
      <c r="H14" s="78" t="s">
        <v>43</v>
      </c>
      <c r="I14" s="81" t="str">
        <f>CONCATENATE("Trip from ",Sandstone_Simplified_Appraisal!$C$5," to ",Sandstone_Simplified_Appraisal!$C$7)</f>
        <v>Trip from Scotland-England border region to Northern Scotland</v>
      </c>
      <c r="J14" s="87">
        <f>J6*Sandstone_Simplified_Appraisal!$H$4</f>
        <v>830</v>
      </c>
      <c r="K14" s="79" t="s">
        <v>45</v>
      </c>
      <c r="R14" s="81" t="s">
        <v>130</v>
      </c>
      <c r="T14" s="81" t="s">
        <v>131</v>
      </c>
      <c r="V14" s="81" t="s">
        <v>132</v>
      </c>
      <c r="X14" s="81" t="s">
        <v>133</v>
      </c>
    </row>
    <row r="15" spans="1:31" ht="13" x14ac:dyDescent="0.3">
      <c r="A15" s="79" t="s">
        <v>32</v>
      </c>
      <c r="B15" s="79">
        <v>43.9</v>
      </c>
      <c r="C15" s="79" t="s">
        <v>28</v>
      </c>
      <c r="D15" s="79">
        <f>ROWS($A$14:A15)</f>
        <v>2</v>
      </c>
      <c r="E15" s="79" t="str">
        <f>IF(Sandstone_Simplified_Appraisal!$C$5=A15,D15,"")</f>
        <v/>
      </c>
      <c r="F15" s="79" t="str">
        <f>IFERROR(SMALL($E$2:$E$9,ROWS($E$2:E15)),"")</f>
        <v/>
      </c>
      <c r="H15" s="78" t="s">
        <v>44</v>
      </c>
      <c r="J15" s="85">
        <f>SUM(J11:J14)</f>
        <v>1574</v>
      </c>
      <c r="K15" s="79" t="s">
        <v>45</v>
      </c>
    </row>
    <row r="16" spans="1:31" ht="15.75" customHeight="1" x14ac:dyDescent="0.25">
      <c r="A16" s="79" t="s">
        <v>33</v>
      </c>
      <c r="B16" s="79">
        <v>43.9</v>
      </c>
      <c r="C16" s="79" t="s">
        <v>28</v>
      </c>
      <c r="D16" s="79">
        <f>ROWS($A$14:A16)</f>
        <v>3</v>
      </c>
      <c r="E16" s="79" t="str">
        <f>IF(Sandstone_Simplified_Appraisal!$C$5=A16,D16,"")</f>
        <v/>
      </c>
      <c r="F16" s="79" t="str">
        <f>IFERROR(SMALL($E$2:$E$9,ROWS($E$2:E16)),"")</f>
        <v/>
      </c>
    </row>
    <row r="17" spans="1:64" ht="15.75" customHeight="1" x14ac:dyDescent="0.25">
      <c r="A17" s="79" t="s">
        <v>7</v>
      </c>
      <c r="B17" s="79">
        <v>43.9</v>
      </c>
      <c r="C17" s="79" t="s">
        <v>28</v>
      </c>
      <c r="D17" s="79">
        <f>ROWS($A$14:A17)</f>
        <v>4</v>
      </c>
      <c r="E17" s="79">
        <f>IF(Sandstone_Simplified_Appraisal!$C$5=A17,D17,"")</f>
        <v>4</v>
      </c>
      <c r="F17" s="79" t="str">
        <f>IFERROR(SMALL($E$2:$E$9,ROWS($E$2:E17)),"")</f>
        <v/>
      </c>
    </row>
    <row r="18" spans="1:64" ht="15.75" customHeight="1" x14ac:dyDescent="0.25">
      <c r="A18" s="79" t="s">
        <v>34</v>
      </c>
      <c r="B18" s="79">
        <f>B17</f>
        <v>43.9</v>
      </c>
      <c r="C18" s="79" t="s">
        <v>28</v>
      </c>
      <c r="D18" s="79">
        <f>ROWS($A$14:A18)</f>
        <v>5</v>
      </c>
      <c r="E18" s="79" t="str">
        <f>IF(Sandstone_Simplified_Appraisal!$C$5=A18,D18,"")</f>
        <v/>
      </c>
      <c r="F18" s="79" t="str">
        <f>IFERROR(SMALL($E$2:$E$9,ROWS($E$2:E18)),"")</f>
        <v/>
      </c>
      <c r="J18" s="79" t="s">
        <v>28</v>
      </c>
      <c r="L18" s="79" t="s">
        <v>45</v>
      </c>
    </row>
    <row r="19" spans="1:64" ht="15.75" customHeight="1" x14ac:dyDescent="0.25">
      <c r="A19" s="79" t="s">
        <v>35</v>
      </c>
      <c r="B19" s="79">
        <v>48.1</v>
      </c>
      <c r="C19" s="79" t="s">
        <v>28</v>
      </c>
      <c r="D19" s="79">
        <f>ROWS($A$14:A19)</f>
        <v>6</v>
      </c>
      <c r="E19" s="79" t="str">
        <f>IF(Sandstone_Simplified_Appraisal!$C$5=A19,D19,"")</f>
        <v/>
      </c>
      <c r="F19" s="79" t="str">
        <f>IFERROR(SMALL($E$2:$E$9,ROWS($E$2:E19)),"")</f>
        <v/>
      </c>
      <c r="I19" s="79" t="s">
        <v>22</v>
      </c>
      <c r="J19" s="85">
        <f>$J$3</f>
        <v>18.5</v>
      </c>
      <c r="K19" s="79" t="s">
        <v>22</v>
      </c>
      <c r="L19" s="85">
        <f>J19*Sandstone_Simplified_Appraisal!$H$4</f>
        <v>185</v>
      </c>
    </row>
    <row r="20" spans="1:64" ht="15.75" customHeight="1" x14ac:dyDescent="0.25">
      <c r="A20" s="79" t="s">
        <v>36</v>
      </c>
      <c r="B20" s="79">
        <v>53.3</v>
      </c>
      <c r="C20" s="79" t="s">
        <v>28</v>
      </c>
      <c r="D20" s="79">
        <f>ROWS($A$14:A20)</f>
        <v>7</v>
      </c>
      <c r="E20" s="79" t="str">
        <f>IF(Sandstone_Simplified_Appraisal!$C$5=A20,D20,"")</f>
        <v/>
      </c>
      <c r="F20" s="79" t="str">
        <f>IFERROR(SMALL($E$2:$E$9,ROWS($E$2:E20)),"")</f>
        <v/>
      </c>
      <c r="I20" s="79" t="s">
        <v>38</v>
      </c>
      <c r="J20" s="85">
        <f>$J$4*$Q$20</f>
        <v>15.48</v>
      </c>
      <c r="K20" s="79" t="s">
        <v>38</v>
      </c>
      <c r="L20" s="85">
        <f>J20*Sandstone_Simplified_Appraisal!$H$4</f>
        <v>154.80000000000001</v>
      </c>
      <c r="P20" s="79" t="s">
        <v>46</v>
      </c>
      <c r="Q20" s="79">
        <v>1.29</v>
      </c>
    </row>
    <row r="21" spans="1:64" ht="15.75" customHeight="1" x14ac:dyDescent="0.25">
      <c r="A21" s="79" t="s">
        <v>37</v>
      </c>
      <c r="B21" s="79">
        <v>68.7</v>
      </c>
      <c r="C21" s="79" t="s">
        <v>28</v>
      </c>
      <c r="D21" s="79">
        <f>ROWS($A$14:A21)</f>
        <v>8</v>
      </c>
      <c r="E21" s="79" t="str">
        <f>IF(Sandstone_Simplified_Appraisal!$C$5=A21,D21,"")</f>
        <v/>
      </c>
      <c r="F21" s="79" t="str">
        <f>IFERROR(SMALL($E$2:$E$9,ROWS($E$2:E21)),"")</f>
        <v/>
      </c>
      <c r="I21" s="79" t="s">
        <v>42</v>
      </c>
      <c r="J21" s="85">
        <f>$J$5</f>
        <v>43.9</v>
      </c>
      <c r="K21" s="79" t="s">
        <v>42</v>
      </c>
      <c r="L21" s="85">
        <f>J21*Sandstone_Simplified_Appraisal!$H$4</f>
        <v>439</v>
      </c>
    </row>
    <row r="22" spans="1:64" ht="15.75" customHeight="1" x14ac:dyDescent="0.25">
      <c r="A22" s="79" t="s">
        <v>6</v>
      </c>
      <c r="B22" s="79">
        <v>76.8</v>
      </c>
      <c r="C22" s="79" t="s">
        <v>28</v>
      </c>
      <c r="D22" s="79">
        <f>ROWS($A$14:A22)</f>
        <v>9</v>
      </c>
      <c r="E22" s="79" t="str">
        <f>IF(Sandstone_Simplified_Appraisal!$C$5=A22,D22,"")</f>
        <v/>
      </c>
      <c r="F22" s="79" t="str">
        <f>IFERROR(SMALL($E$2:$E$9,ROWS($E$2:E22)),"")</f>
        <v/>
      </c>
      <c r="I22" s="79" t="s">
        <v>43</v>
      </c>
      <c r="J22" s="85">
        <f>$J$6</f>
        <v>83</v>
      </c>
      <c r="K22" s="79" t="s">
        <v>43</v>
      </c>
      <c r="L22" s="85">
        <f>J22*Sandstone_Simplified_Appraisal!$H$4</f>
        <v>830</v>
      </c>
    </row>
    <row r="23" spans="1:64" ht="15.75" customHeight="1" x14ac:dyDescent="0.25">
      <c r="E23" s="79" t="str">
        <f>IF($I$4=A23,D23,"")</f>
        <v/>
      </c>
      <c r="F23" s="79" t="str">
        <f>IFERROR(SMALL($E$2:$E$9,ROWS($E$2:E23)),"")</f>
        <v/>
      </c>
      <c r="I23" s="79" t="s">
        <v>44</v>
      </c>
      <c r="J23" s="85">
        <f>SUM(J19:J22)</f>
        <v>160.88</v>
      </c>
      <c r="K23" s="79" t="s">
        <v>44</v>
      </c>
      <c r="L23" s="85">
        <f>SUM(L19:L22)</f>
        <v>1608.8</v>
      </c>
    </row>
    <row r="24" spans="1:64" ht="15.75" customHeight="1" x14ac:dyDescent="0.25">
      <c r="E24" s="79" t="str">
        <f>IF($I$4=A24,D24,"")</f>
        <v/>
      </c>
      <c r="F24" s="79" t="str">
        <f>IFERROR(SMALL($E$2:$E$9,ROWS($E$2:E24)),"")</f>
        <v/>
      </c>
    </row>
    <row r="25" spans="1:64" ht="15.75" customHeight="1" x14ac:dyDescent="0.25">
      <c r="E25" s="79" t="str">
        <f>IF($I$4=A25,D25,"")</f>
        <v/>
      </c>
      <c r="F25" s="79" t="str">
        <f>IFERROR(SMALL($E$2:$E$9,ROWS($E$2:E25)),"")</f>
        <v/>
      </c>
      <c r="H25" s="138"/>
      <c r="I25" s="138"/>
      <c r="J25" s="138"/>
      <c r="K25" s="138"/>
      <c r="L25" s="138"/>
      <c r="M25" s="138"/>
      <c r="N25" s="138"/>
    </row>
    <row r="26" spans="1:64" ht="15.75" customHeight="1" x14ac:dyDescent="0.25">
      <c r="E26" s="79" t="str">
        <f>IF($I$4=A26,D26,"")</f>
        <v/>
      </c>
      <c r="F26" s="79" t="str">
        <f>IFERROR(SMALL($E$2:$E$9,ROWS($E$2:E26)),"")</f>
        <v/>
      </c>
    </row>
    <row r="27" spans="1:64" ht="15.75" customHeight="1" x14ac:dyDescent="0.25">
      <c r="A27" s="79" t="s">
        <v>20</v>
      </c>
      <c r="E27" s="79" t="str">
        <f>IF($I$4=A27,D27,"")</f>
        <v/>
      </c>
      <c r="F27" s="79" t="str">
        <f>IFERROR(SMALL($E$2:$E$9,ROWS($E$2:E27)),"")</f>
        <v/>
      </c>
    </row>
    <row r="28" spans="1:64" ht="15.75" customHeight="1" x14ac:dyDescent="0.25">
      <c r="A28" s="79" t="s">
        <v>18</v>
      </c>
      <c r="J28" s="137" t="s">
        <v>22</v>
      </c>
      <c r="K28" s="79" t="s">
        <v>47</v>
      </c>
      <c r="L28" s="79">
        <v>1</v>
      </c>
      <c r="M28" s="79">
        <v>2</v>
      </c>
      <c r="N28" s="79">
        <v>3</v>
      </c>
      <c r="O28" s="79">
        <v>4</v>
      </c>
      <c r="P28" s="79">
        <v>5</v>
      </c>
      <c r="Q28" s="79">
        <v>6</v>
      </c>
      <c r="R28" s="79">
        <v>7</v>
      </c>
      <c r="S28" s="79">
        <v>8</v>
      </c>
      <c r="T28" s="79">
        <v>9</v>
      </c>
      <c r="U28" s="79">
        <v>10</v>
      </c>
      <c r="V28" s="79">
        <v>11</v>
      </c>
      <c r="W28" s="79">
        <v>12</v>
      </c>
      <c r="X28" s="79">
        <v>13</v>
      </c>
      <c r="Y28" s="79">
        <v>14</v>
      </c>
      <c r="Z28" s="79">
        <v>15</v>
      </c>
      <c r="AA28" s="79">
        <v>16</v>
      </c>
      <c r="AB28" s="79">
        <v>17</v>
      </c>
      <c r="AC28" s="79">
        <v>18</v>
      </c>
      <c r="AD28" s="79">
        <v>19</v>
      </c>
      <c r="AE28" s="79">
        <v>20</v>
      </c>
      <c r="AF28" s="79">
        <v>21</v>
      </c>
      <c r="AG28" s="79">
        <v>22</v>
      </c>
      <c r="AH28" s="79">
        <v>23</v>
      </c>
      <c r="AI28" s="79">
        <v>24</v>
      </c>
      <c r="AJ28" s="79">
        <v>25</v>
      </c>
      <c r="AK28" s="79">
        <v>26</v>
      </c>
      <c r="AL28" s="79">
        <v>27</v>
      </c>
      <c r="AM28" s="79">
        <v>28</v>
      </c>
      <c r="AN28" s="79">
        <v>29</v>
      </c>
      <c r="AO28" s="79">
        <v>30</v>
      </c>
      <c r="AP28" s="79">
        <v>31</v>
      </c>
      <c r="AQ28" s="79">
        <v>32</v>
      </c>
      <c r="AR28" s="79">
        <v>33</v>
      </c>
      <c r="AS28" s="79">
        <v>34</v>
      </c>
      <c r="AT28" s="79">
        <v>35</v>
      </c>
      <c r="AU28" s="79">
        <v>36</v>
      </c>
      <c r="AV28" s="79">
        <v>37</v>
      </c>
      <c r="AW28" s="79">
        <v>38</v>
      </c>
      <c r="AX28" s="79">
        <v>39</v>
      </c>
      <c r="AY28" s="79">
        <v>40</v>
      </c>
      <c r="AZ28" s="79">
        <v>41</v>
      </c>
      <c r="BA28" s="79">
        <v>42</v>
      </c>
      <c r="BB28" s="79">
        <v>43</v>
      </c>
      <c r="BC28" s="79">
        <v>44</v>
      </c>
      <c r="BD28" s="79">
        <v>45</v>
      </c>
      <c r="BE28" s="79">
        <v>46</v>
      </c>
      <c r="BF28" s="79">
        <v>47</v>
      </c>
      <c r="BG28" s="79">
        <v>48</v>
      </c>
      <c r="BH28" s="79">
        <v>49</v>
      </c>
      <c r="BI28" s="79">
        <v>50</v>
      </c>
      <c r="BJ28" s="79" t="s">
        <v>48</v>
      </c>
      <c r="BK28" s="79" t="s">
        <v>49</v>
      </c>
      <c r="BL28" s="79" t="s">
        <v>50</v>
      </c>
    </row>
    <row r="29" spans="1:64" ht="15.75" customHeight="1" x14ac:dyDescent="0.25">
      <c r="J29" s="138"/>
      <c r="K29" s="79" t="s">
        <v>2</v>
      </c>
      <c r="L29" s="79">
        <f ca="1">RANDBETWEEN(MIN(s_input_values!$D$2:$D$4),MAX(s_input_values!$D$2:$D$4))</f>
        <v>19</v>
      </c>
      <c r="M29" s="79">
        <f ca="1">RANDBETWEEN(MIN(s_input_values!$D$2:$D$4),MAX(s_input_values!$D$2:$D$4))</f>
        <v>12</v>
      </c>
      <c r="N29" s="79">
        <f ca="1">RANDBETWEEN(MIN(s_input_values!$D$2:$D$4),MAX(s_input_values!$D$2:$D$4))</f>
        <v>24</v>
      </c>
      <c r="O29" s="79">
        <f ca="1">RANDBETWEEN(MIN(s_input_values!$D$2:$D$4),MAX(s_input_values!$D$2:$D$4))</f>
        <v>24</v>
      </c>
      <c r="P29" s="79">
        <f ca="1">RANDBETWEEN(MIN(s_input_values!$D$2:$D$4),MAX(s_input_values!$D$2:$D$4))</f>
        <v>17</v>
      </c>
      <c r="Q29" s="79">
        <f ca="1">RANDBETWEEN(MIN(s_input_values!$D$2:$D$4),MAX(s_input_values!$D$2:$D$4))</f>
        <v>16</v>
      </c>
      <c r="R29" s="79">
        <f ca="1">RANDBETWEEN(MIN(s_input_values!$D$2:$D$4),MAX(s_input_values!$D$2:$D$4))</f>
        <v>16</v>
      </c>
      <c r="S29" s="79">
        <f ca="1">RANDBETWEEN(MIN(s_input_values!$D$2:$D$4),MAX(s_input_values!$D$2:$D$4))</f>
        <v>13</v>
      </c>
      <c r="T29" s="79">
        <f ca="1">RANDBETWEEN(MIN(s_input_values!$D$2:$D$4),MAX(s_input_values!$D$2:$D$4))</f>
        <v>13</v>
      </c>
      <c r="U29" s="79">
        <f ca="1">RANDBETWEEN(MIN(s_input_values!$D$2:$D$4),MAX(s_input_values!$D$2:$D$4))</f>
        <v>15</v>
      </c>
      <c r="V29" s="79">
        <f ca="1">RANDBETWEEN(MIN(s_input_values!$D$2:$D$4),MAX(s_input_values!$D$2:$D$4))</f>
        <v>20</v>
      </c>
      <c r="W29" s="79">
        <f ca="1">RANDBETWEEN(MIN(s_input_values!$D$2:$D$4),MAX(s_input_values!$D$2:$D$4))</f>
        <v>24</v>
      </c>
      <c r="X29" s="79">
        <f ca="1">RANDBETWEEN(MIN(s_input_values!$D$2:$D$4),MAX(s_input_values!$D$2:$D$4))</f>
        <v>11</v>
      </c>
      <c r="Y29" s="79">
        <f ca="1">RANDBETWEEN(MIN(s_input_values!$D$2:$D$4),MAX(s_input_values!$D$2:$D$4))</f>
        <v>27</v>
      </c>
      <c r="Z29" s="79">
        <f ca="1">RANDBETWEEN(MIN(s_input_values!$D$2:$D$4),MAX(s_input_values!$D$2:$D$4))</f>
        <v>15</v>
      </c>
      <c r="AA29" s="79">
        <f ca="1">RANDBETWEEN(MIN(s_input_values!$D$2:$D$4),MAX(s_input_values!$D$2:$D$4))</f>
        <v>15</v>
      </c>
      <c r="AB29" s="79">
        <f ca="1">RANDBETWEEN(MIN(s_input_values!$D$2:$D$4),MAX(s_input_values!$D$2:$D$4))</f>
        <v>11</v>
      </c>
      <c r="AC29" s="79">
        <f ca="1">RANDBETWEEN(MIN(s_input_values!$D$2:$D$4),MAX(s_input_values!$D$2:$D$4))</f>
        <v>14</v>
      </c>
      <c r="AD29" s="79">
        <f ca="1">RANDBETWEEN(MIN(s_input_values!$D$2:$D$4),MAX(s_input_values!$D$2:$D$4))</f>
        <v>26</v>
      </c>
      <c r="AE29" s="79">
        <f ca="1">RANDBETWEEN(MIN(s_input_values!$D$2:$D$4),MAX(s_input_values!$D$2:$D$4))</f>
        <v>25</v>
      </c>
      <c r="AF29" s="79">
        <f ca="1">RANDBETWEEN(MIN(s_input_values!$D$2:$D$4),MAX(s_input_values!$D$2:$D$4))</f>
        <v>14</v>
      </c>
      <c r="AG29" s="79">
        <f ca="1">RANDBETWEEN(MIN(s_input_values!$D$2:$D$4),MAX(s_input_values!$D$2:$D$4))</f>
        <v>9</v>
      </c>
      <c r="AH29" s="79">
        <f ca="1">RANDBETWEEN(MIN(s_input_values!$D$2:$D$4),MAX(s_input_values!$D$2:$D$4))</f>
        <v>14</v>
      </c>
      <c r="AI29" s="79">
        <f ca="1">RANDBETWEEN(MIN(s_input_values!$D$2:$D$4),MAX(s_input_values!$D$2:$D$4))</f>
        <v>11</v>
      </c>
      <c r="AJ29" s="79">
        <f ca="1">RANDBETWEEN(MIN(s_input_values!$D$2:$D$4),MAX(s_input_values!$D$2:$D$4))</f>
        <v>14</v>
      </c>
      <c r="AK29" s="79">
        <f ca="1">RANDBETWEEN(MIN(s_input_values!$D$2:$D$4),MAX(s_input_values!$D$2:$D$4))</f>
        <v>9</v>
      </c>
      <c r="AL29" s="79">
        <f ca="1">RANDBETWEEN(MIN(s_input_values!$D$2:$D$4),MAX(s_input_values!$D$2:$D$4))</f>
        <v>21</v>
      </c>
      <c r="AM29" s="79">
        <f ca="1">RANDBETWEEN(MIN(s_input_values!$D$2:$D$4),MAX(s_input_values!$D$2:$D$4))</f>
        <v>20</v>
      </c>
      <c r="AN29" s="79">
        <f ca="1">RANDBETWEEN(MIN(s_input_values!$D$2:$D$4),MAX(s_input_values!$D$2:$D$4))</f>
        <v>13</v>
      </c>
      <c r="AO29" s="79">
        <f ca="1">RANDBETWEEN(MIN(s_input_values!$D$2:$D$4),MAX(s_input_values!$D$2:$D$4))</f>
        <v>23</v>
      </c>
      <c r="AP29" s="79">
        <f ca="1">RANDBETWEEN(MIN(s_input_values!$D$2:$D$4),MAX(s_input_values!$D$2:$D$4))</f>
        <v>15</v>
      </c>
      <c r="AQ29" s="79">
        <f ca="1">RANDBETWEEN(MIN(s_input_values!$D$2:$D$4),MAX(s_input_values!$D$2:$D$4))</f>
        <v>22</v>
      </c>
      <c r="AR29" s="79">
        <f ca="1">RANDBETWEEN(MIN(s_input_values!$D$2:$D$4),MAX(s_input_values!$D$2:$D$4))</f>
        <v>9</v>
      </c>
      <c r="AS29" s="79">
        <f ca="1">RANDBETWEEN(MIN(s_input_values!$D$2:$D$4),MAX(s_input_values!$D$2:$D$4))</f>
        <v>13</v>
      </c>
      <c r="AT29" s="79">
        <f ca="1">RANDBETWEEN(MIN(s_input_values!$D$2:$D$4),MAX(s_input_values!$D$2:$D$4))</f>
        <v>15</v>
      </c>
      <c r="AU29" s="79">
        <f ca="1">RANDBETWEEN(MIN(s_input_values!$D$2:$D$4),MAX(s_input_values!$D$2:$D$4))</f>
        <v>18</v>
      </c>
      <c r="AV29" s="79">
        <f ca="1">RANDBETWEEN(MIN(s_input_values!$D$2:$D$4),MAX(s_input_values!$D$2:$D$4))</f>
        <v>17</v>
      </c>
      <c r="AW29" s="79">
        <f ca="1">RANDBETWEEN(MIN(s_input_values!$D$2:$D$4),MAX(s_input_values!$D$2:$D$4))</f>
        <v>23</v>
      </c>
      <c r="AX29" s="79">
        <f ca="1">RANDBETWEEN(MIN(s_input_values!$D$2:$D$4),MAX(s_input_values!$D$2:$D$4))</f>
        <v>20</v>
      </c>
      <c r="AY29" s="79">
        <f ca="1">RANDBETWEEN(MIN(s_input_values!$D$2:$D$4),MAX(s_input_values!$D$2:$D$4))</f>
        <v>20</v>
      </c>
      <c r="AZ29" s="79">
        <f ca="1">RANDBETWEEN(MIN(s_input_values!$D$2:$D$4),MAX(s_input_values!$D$2:$D$4))</f>
        <v>27</v>
      </c>
      <c r="BA29" s="79">
        <f ca="1">RANDBETWEEN(MIN(s_input_values!$D$2:$D$4),MAX(s_input_values!$D$2:$D$4))</f>
        <v>23</v>
      </c>
      <c r="BB29" s="79">
        <f ca="1">RANDBETWEEN(MIN(s_input_values!$D$2:$D$4),MAX(s_input_values!$D$2:$D$4))</f>
        <v>16</v>
      </c>
      <c r="BC29" s="79">
        <f ca="1">RANDBETWEEN(MIN(s_input_values!$D$2:$D$4),MAX(s_input_values!$D$2:$D$4))</f>
        <v>14</v>
      </c>
      <c r="BD29" s="79">
        <f ca="1">RANDBETWEEN(MIN(s_input_values!$D$2:$D$4),MAX(s_input_values!$D$2:$D$4))</f>
        <v>21</v>
      </c>
      <c r="BE29" s="79">
        <f ca="1">RANDBETWEEN(MIN(s_input_values!$D$2:$D$4),MAX(s_input_values!$D$2:$D$4))</f>
        <v>25</v>
      </c>
      <c r="BF29" s="79">
        <f ca="1">RANDBETWEEN(MIN(s_input_values!$D$2:$D$4),MAX(s_input_values!$D$2:$D$4))</f>
        <v>23</v>
      </c>
      <c r="BG29" s="79">
        <f ca="1">RANDBETWEEN(MIN(s_input_values!$D$2:$D$4),MAX(s_input_values!$D$2:$D$4))</f>
        <v>13</v>
      </c>
      <c r="BH29" s="79">
        <f ca="1">RANDBETWEEN(MIN(s_input_values!$D$2:$D$4),MAX(s_input_values!$D$2:$D$4))</f>
        <v>21</v>
      </c>
      <c r="BI29" s="79">
        <f ca="1">RANDBETWEEN(MIN(s_input_values!$D$2:$D$4),MAX(s_input_values!$D$2:$D$4))</f>
        <v>24</v>
      </c>
      <c r="BJ29" s="79">
        <f t="shared" ref="BJ29:BJ37" ca="1" si="0">ROUNDUP(AVERAGE(L29:BI29),1)</f>
        <v>17.700000000000003</v>
      </c>
      <c r="BK29" s="79">
        <f t="shared" ref="BK29:BK37" ca="1" si="1">ROUND(STDEV(L29:BI29),1)</f>
        <v>5.2</v>
      </c>
      <c r="BL29" s="86">
        <f t="shared" ref="BL29:BL37" ca="1" si="2">BK29/BJ29</f>
        <v>0.29378531073446323</v>
      </c>
    </row>
    <row r="30" spans="1:64" ht="15.75" customHeight="1" x14ac:dyDescent="0.25">
      <c r="J30" s="138"/>
      <c r="K30" s="79" t="s">
        <v>32</v>
      </c>
      <c r="L30" s="79">
        <f ca="1">RANDBETWEEN(MIN(s_input_values!$D$2:$D$4),MAX(s_input_values!$D$2:$D$4))</f>
        <v>13</v>
      </c>
      <c r="M30" s="79">
        <f ca="1">RANDBETWEEN(MIN(s_input_values!$D$2:$D$4),MAX(s_input_values!$D$2:$D$4))</f>
        <v>13</v>
      </c>
      <c r="N30" s="79">
        <f ca="1">RANDBETWEEN(MIN(s_input_values!$D$2:$D$4),MAX(s_input_values!$D$2:$D$4))</f>
        <v>9</v>
      </c>
      <c r="O30" s="79">
        <f ca="1">RANDBETWEEN(MIN(s_input_values!$D$2:$D$4),MAX(s_input_values!$D$2:$D$4))</f>
        <v>20</v>
      </c>
      <c r="P30" s="79">
        <f ca="1">RANDBETWEEN(MIN(s_input_values!$D$2:$D$4),MAX(s_input_values!$D$2:$D$4))</f>
        <v>25</v>
      </c>
      <c r="Q30" s="79">
        <f ca="1">RANDBETWEEN(MIN(s_input_values!$D$2:$D$4),MAX(s_input_values!$D$2:$D$4))</f>
        <v>23</v>
      </c>
      <c r="R30" s="79">
        <f ca="1">RANDBETWEEN(MIN(s_input_values!$D$2:$D$4),MAX(s_input_values!$D$2:$D$4))</f>
        <v>23</v>
      </c>
      <c r="S30" s="79">
        <f ca="1">RANDBETWEEN(MIN(s_input_values!$D$2:$D$4),MAX(s_input_values!$D$2:$D$4))</f>
        <v>26</v>
      </c>
      <c r="T30" s="79">
        <f ca="1">RANDBETWEEN(MIN(s_input_values!$D$2:$D$4),MAX(s_input_values!$D$2:$D$4))</f>
        <v>25</v>
      </c>
      <c r="U30" s="79">
        <f ca="1">RANDBETWEEN(MIN(s_input_values!$D$2:$D$4),MAX(s_input_values!$D$2:$D$4))</f>
        <v>24</v>
      </c>
      <c r="V30" s="79">
        <f ca="1">RANDBETWEEN(MIN(s_input_values!$D$2:$D$4),MAX(s_input_values!$D$2:$D$4))</f>
        <v>17</v>
      </c>
      <c r="W30" s="79">
        <f ca="1">RANDBETWEEN(MIN(s_input_values!$D$2:$D$4),MAX(s_input_values!$D$2:$D$4))</f>
        <v>27</v>
      </c>
      <c r="X30" s="79">
        <f ca="1">RANDBETWEEN(MIN(s_input_values!$D$2:$D$4),MAX(s_input_values!$D$2:$D$4))</f>
        <v>26</v>
      </c>
      <c r="Y30" s="79">
        <f ca="1">RANDBETWEEN(MIN(s_input_values!$D$2:$D$4),MAX(s_input_values!$D$2:$D$4))</f>
        <v>9</v>
      </c>
      <c r="Z30" s="79">
        <f ca="1">RANDBETWEEN(MIN(s_input_values!$D$2:$D$4),MAX(s_input_values!$D$2:$D$4))</f>
        <v>17</v>
      </c>
      <c r="AA30" s="79">
        <f ca="1">RANDBETWEEN(MIN(s_input_values!$D$2:$D$4),MAX(s_input_values!$D$2:$D$4))</f>
        <v>11</v>
      </c>
      <c r="AB30" s="79">
        <f ca="1">RANDBETWEEN(MIN(s_input_values!$D$2:$D$4),MAX(s_input_values!$D$2:$D$4))</f>
        <v>12</v>
      </c>
      <c r="AC30" s="79">
        <f ca="1">RANDBETWEEN(MIN(s_input_values!$D$2:$D$4),MAX(s_input_values!$D$2:$D$4))</f>
        <v>20</v>
      </c>
      <c r="AD30" s="79">
        <f ca="1">RANDBETWEEN(MIN(s_input_values!$D$2:$D$4),MAX(s_input_values!$D$2:$D$4))</f>
        <v>23</v>
      </c>
      <c r="AE30" s="79">
        <f ca="1">RANDBETWEEN(MIN(s_input_values!$D$2:$D$4),MAX(s_input_values!$D$2:$D$4))</f>
        <v>25</v>
      </c>
      <c r="AF30" s="79">
        <f ca="1">RANDBETWEEN(MIN(s_input_values!$D$2:$D$4),MAX(s_input_values!$D$2:$D$4))</f>
        <v>10</v>
      </c>
      <c r="AG30" s="79">
        <f ca="1">RANDBETWEEN(MIN(s_input_values!$D$2:$D$4),MAX(s_input_values!$D$2:$D$4))</f>
        <v>18</v>
      </c>
      <c r="AH30" s="79">
        <f ca="1">RANDBETWEEN(MIN(s_input_values!$D$2:$D$4),MAX(s_input_values!$D$2:$D$4))</f>
        <v>23</v>
      </c>
      <c r="AI30" s="79">
        <f ca="1">RANDBETWEEN(MIN(s_input_values!$D$2:$D$4),MAX(s_input_values!$D$2:$D$4))</f>
        <v>9</v>
      </c>
      <c r="AJ30" s="79">
        <f ca="1">RANDBETWEEN(MIN(s_input_values!$D$2:$D$4),MAX(s_input_values!$D$2:$D$4))</f>
        <v>24</v>
      </c>
      <c r="AK30" s="79">
        <f ca="1">RANDBETWEEN(MIN(s_input_values!$D$2:$D$4),MAX(s_input_values!$D$2:$D$4))</f>
        <v>23</v>
      </c>
      <c r="AL30" s="79">
        <f ca="1">RANDBETWEEN(MIN(s_input_values!$D$2:$D$4),MAX(s_input_values!$D$2:$D$4))</f>
        <v>15</v>
      </c>
      <c r="AM30" s="79">
        <f ca="1">RANDBETWEEN(MIN(s_input_values!$D$2:$D$4),MAX(s_input_values!$D$2:$D$4))</f>
        <v>25</v>
      </c>
      <c r="AN30" s="79">
        <f ca="1">RANDBETWEEN(MIN(s_input_values!$D$2:$D$4),MAX(s_input_values!$D$2:$D$4))</f>
        <v>16</v>
      </c>
      <c r="AO30" s="79">
        <f ca="1">RANDBETWEEN(MIN(s_input_values!$D$2:$D$4),MAX(s_input_values!$D$2:$D$4))</f>
        <v>27</v>
      </c>
      <c r="AP30" s="79">
        <f ca="1">RANDBETWEEN(MIN(s_input_values!$D$2:$D$4),MAX(s_input_values!$D$2:$D$4))</f>
        <v>27</v>
      </c>
      <c r="AQ30" s="79">
        <f ca="1">RANDBETWEEN(MIN(s_input_values!$D$2:$D$4),MAX(s_input_values!$D$2:$D$4))</f>
        <v>12</v>
      </c>
      <c r="AR30" s="79">
        <f ca="1">RANDBETWEEN(MIN(s_input_values!$D$2:$D$4),MAX(s_input_values!$D$2:$D$4))</f>
        <v>9</v>
      </c>
      <c r="AS30" s="79">
        <f ca="1">RANDBETWEEN(MIN(s_input_values!$D$2:$D$4),MAX(s_input_values!$D$2:$D$4))</f>
        <v>17</v>
      </c>
      <c r="AT30" s="79">
        <f ca="1">RANDBETWEEN(MIN(s_input_values!$D$2:$D$4),MAX(s_input_values!$D$2:$D$4))</f>
        <v>26</v>
      </c>
      <c r="AU30" s="79">
        <f ca="1">RANDBETWEEN(MIN(s_input_values!$D$2:$D$4),MAX(s_input_values!$D$2:$D$4))</f>
        <v>24</v>
      </c>
      <c r="AV30" s="79">
        <f ca="1">RANDBETWEEN(MIN(s_input_values!$D$2:$D$4),MAX(s_input_values!$D$2:$D$4))</f>
        <v>21</v>
      </c>
      <c r="AW30" s="79">
        <f ca="1">RANDBETWEEN(MIN(s_input_values!$D$2:$D$4),MAX(s_input_values!$D$2:$D$4))</f>
        <v>20</v>
      </c>
      <c r="AX30" s="79">
        <f ca="1">RANDBETWEEN(MIN(s_input_values!$D$2:$D$4),MAX(s_input_values!$D$2:$D$4))</f>
        <v>24</v>
      </c>
      <c r="AY30" s="79">
        <f ca="1">RANDBETWEEN(MIN(s_input_values!$D$2:$D$4),MAX(s_input_values!$D$2:$D$4))</f>
        <v>13</v>
      </c>
      <c r="AZ30" s="79">
        <f ca="1">RANDBETWEEN(MIN(s_input_values!$D$2:$D$4),MAX(s_input_values!$D$2:$D$4))</f>
        <v>21</v>
      </c>
      <c r="BA30" s="79">
        <f ca="1">RANDBETWEEN(MIN(s_input_values!$D$2:$D$4),MAX(s_input_values!$D$2:$D$4))</f>
        <v>15</v>
      </c>
      <c r="BB30" s="79">
        <f ca="1">RANDBETWEEN(MIN(s_input_values!$D$2:$D$4),MAX(s_input_values!$D$2:$D$4))</f>
        <v>19</v>
      </c>
      <c r="BC30" s="79">
        <f ca="1">RANDBETWEEN(MIN(s_input_values!$D$2:$D$4),MAX(s_input_values!$D$2:$D$4))</f>
        <v>22</v>
      </c>
      <c r="BD30" s="79">
        <f ca="1">RANDBETWEEN(MIN(s_input_values!$D$2:$D$4),MAX(s_input_values!$D$2:$D$4))</f>
        <v>21</v>
      </c>
      <c r="BE30" s="79">
        <f ca="1">RANDBETWEEN(MIN(s_input_values!$D$2:$D$4),MAX(s_input_values!$D$2:$D$4))</f>
        <v>19</v>
      </c>
      <c r="BF30" s="79">
        <f ca="1">RANDBETWEEN(MIN(s_input_values!$D$2:$D$4),MAX(s_input_values!$D$2:$D$4))</f>
        <v>23</v>
      </c>
      <c r="BG30" s="79">
        <f ca="1">RANDBETWEEN(MIN(s_input_values!$D$2:$D$4),MAX(s_input_values!$D$2:$D$4))</f>
        <v>12</v>
      </c>
      <c r="BH30" s="79">
        <f ca="1">RANDBETWEEN(MIN(s_input_values!$D$2:$D$4),MAX(s_input_values!$D$2:$D$4))</f>
        <v>23</v>
      </c>
      <c r="BI30" s="79">
        <f ca="1">RANDBETWEEN(MIN(s_input_values!$D$2:$D$4),MAX(s_input_values!$D$2:$D$4))</f>
        <v>9</v>
      </c>
      <c r="BJ30" s="79">
        <f t="shared" ca="1" si="0"/>
        <v>19.100000000000001</v>
      </c>
      <c r="BK30" s="79">
        <f t="shared" ca="1" si="1"/>
        <v>5.8</v>
      </c>
      <c r="BL30" s="86">
        <f t="shared" ca="1" si="2"/>
        <v>0.30366492146596857</v>
      </c>
    </row>
    <row r="31" spans="1:64" ht="15.75" customHeight="1" x14ac:dyDescent="0.25">
      <c r="J31" s="138"/>
      <c r="K31" s="79" t="s">
        <v>33</v>
      </c>
      <c r="L31" s="79">
        <f ca="1">RANDBETWEEN(MIN(s_input_values!$D$2:$D$4),MAX(s_input_values!$D$2:$D$4))</f>
        <v>23</v>
      </c>
      <c r="M31" s="79">
        <f ca="1">RANDBETWEEN(MIN(s_input_values!$D$2:$D$4),MAX(s_input_values!$D$2:$D$4))</f>
        <v>13</v>
      </c>
      <c r="N31" s="79">
        <f ca="1">RANDBETWEEN(MIN(s_input_values!$D$2:$D$4),MAX(s_input_values!$D$2:$D$4))</f>
        <v>22</v>
      </c>
      <c r="O31" s="79">
        <f ca="1">RANDBETWEEN(MIN(s_input_values!$D$2:$D$4),MAX(s_input_values!$D$2:$D$4))</f>
        <v>20</v>
      </c>
      <c r="P31" s="79">
        <f ca="1">RANDBETWEEN(MIN(s_input_values!$D$2:$D$4),MAX(s_input_values!$D$2:$D$4))</f>
        <v>20</v>
      </c>
      <c r="Q31" s="79">
        <f ca="1">RANDBETWEEN(MIN(s_input_values!$D$2:$D$4),MAX(s_input_values!$D$2:$D$4))</f>
        <v>22</v>
      </c>
      <c r="R31" s="79">
        <f ca="1">RANDBETWEEN(MIN(s_input_values!$D$2:$D$4),MAX(s_input_values!$D$2:$D$4))</f>
        <v>11</v>
      </c>
      <c r="S31" s="79">
        <f ca="1">RANDBETWEEN(MIN(s_input_values!$D$2:$D$4),MAX(s_input_values!$D$2:$D$4))</f>
        <v>27</v>
      </c>
      <c r="T31" s="79">
        <f ca="1">RANDBETWEEN(MIN(s_input_values!$D$2:$D$4),MAX(s_input_values!$D$2:$D$4))</f>
        <v>11</v>
      </c>
      <c r="U31" s="79">
        <f ca="1">RANDBETWEEN(MIN(s_input_values!$D$2:$D$4),MAX(s_input_values!$D$2:$D$4))</f>
        <v>15</v>
      </c>
      <c r="V31" s="79">
        <f ca="1">RANDBETWEEN(MIN(s_input_values!$D$2:$D$4),MAX(s_input_values!$D$2:$D$4))</f>
        <v>23</v>
      </c>
      <c r="W31" s="79">
        <f ca="1">RANDBETWEEN(MIN(s_input_values!$D$2:$D$4),MAX(s_input_values!$D$2:$D$4))</f>
        <v>27</v>
      </c>
      <c r="X31" s="79">
        <f ca="1">RANDBETWEEN(MIN(s_input_values!$D$2:$D$4),MAX(s_input_values!$D$2:$D$4))</f>
        <v>10</v>
      </c>
      <c r="Y31" s="79">
        <f ca="1">RANDBETWEEN(MIN(s_input_values!$D$2:$D$4),MAX(s_input_values!$D$2:$D$4))</f>
        <v>9</v>
      </c>
      <c r="Z31" s="79">
        <f ca="1">RANDBETWEEN(MIN(s_input_values!$D$2:$D$4),MAX(s_input_values!$D$2:$D$4))</f>
        <v>25</v>
      </c>
      <c r="AA31" s="79">
        <f ca="1">RANDBETWEEN(MIN(s_input_values!$D$2:$D$4),MAX(s_input_values!$D$2:$D$4))</f>
        <v>27</v>
      </c>
      <c r="AB31" s="79">
        <f ca="1">RANDBETWEEN(MIN(s_input_values!$D$2:$D$4),MAX(s_input_values!$D$2:$D$4))</f>
        <v>22</v>
      </c>
      <c r="AC31" s="79">
        <f ca="1">RANDBETWEEN(MIN(s_input_values!$D$2:$D$4),MAX(s_input_values!$D$2:$D$4))</f>
        <v>17</v>
      </c>
      <c r="AD31" s="79">
        <f ca="1">RANDBETWEEN(MIN(s_input_values!$D$2:$D$4),MAX(s_input_values!$D$2:$D$4))</f>
        <v>9</v>
      </c>
      <c r="AE31" s="79">
        <f ca="1">RANDBETWEEN(MIN(s_input_values!$D$2:$D$4),MAX(s_input_values!$D$2:$D$4))</f>
        <v>14</v>
      </c>
      <c r="AF31" s="79">
        <f ca="1">RANDBETWEEN(MIN(s_input_values!$D$2:$D$4),MAX(s_input_values!$D$2:$D$4))</f>
        <v>14</v>
      </c>
      <c r="AG31" s="79">
        <f ca="1">RANDBETWEEN(MIN(s_input_values!$D$2:$D$4),MAX(s_input_values!$D$2:$D$4))</f>
        <v>22</v>
      </c>
      <c r="AH31" s="79">
        <f ca="1">RANDBETWEEN(MIN(s_input_values!$D$2:$D$4),MAX(s_input_values!$D$2:$D$4))</f>
        <v>14</v>
      </c>
      <c r="AI31" s="79">
        <f ca="1">RANDBETWEEN(MIN(s_input_values!$D$2:$D$4),MAX(s_input_values!$D$2:$D$4))</f>
        <v>22</v>
      </c>
      <c r="AJ31" s="79">
        <f ca="1">RANDBETWEEN(MIN(s_input_values!$D$2:$D$4),MAX(s_input_values!$D$2:$D$4))</f>
        <v>20</v>
      </c>
      <c r="AK31" s="79">
        <f ca="1">RANDBETWEEN(MIN(s_input_values!$D$2:$D$4),MAX(s_input_values!$D$2:$D$4))</f>
        <v>9</v>
      </c>
      <c r="AL31" s="79">
        <f ca="1">RANDBETWEEN(MIN(s_input_values!$D$2:$D$4),MAX(s_input_values!$D$2:$D$4))</f>
        <v>27</v>
      </c>
      <c r="AM31" s="79">
        <f ca="1">RANDBETWEEN(MIN(s_input_values!$D$2:$D$4),MAX(s_input_values!$D$2:$D$4))</f>
        <v>18</v>
      </c>
      <c r="AN31" s="79">
        <f ca="1">RANDBETWEEN(MIN(s_input_values!$D$2:$D$4),MAX(s_input_values!$D$2:$D$4))</f>
        <v>13</v>
      </c>
      <c r="AO31" s="79">
        <f ca="1">RANDBETWEEN(MIN(s_input_values!$D$2:$D$4),MAX(s_input_values!$D$2:$D$4))</f>
        <v>27</v>
      </c>
      <c r="AP31" s="79">
        <f ca="1">RANDBETWEEN(MIN(s_input_values!$D$2:$D$4),MAX(s_input_values!$D$2:$D$4))</f>
        <v>10</v>
      </c>
      <c r="AQ31" s="79">
        <f ca="1">RANDBETWEEN(MIN(s_input_values!$D$2:$D$4),MAX(s_input_values!$D$2:$D$4))</f>
        <v>13</v>
      </c>
      <c r="AR31" s="79">
        <f ca="1">RANDBETWEEN(MIN(s_input_values!$D$2:$D$4),MAX(s_input_values!$D$2:$D$4))</f>
        <v>12</v>
      </c>
      <c r="AS31" s="79">
        <f ca="1">RANDBETWEEN(MIN(s_input_values!$D$2:$D$4),MAX(s_input_values!$D$2:$D$4))</f>
        <v>18</v>
      </c>
      <c r="AT31" s="79">
        <f ca="1">RANDBETWEEN(MIN(s_input_values!$D$2:$D$4),MAX(s_input_values!$D$2:$D$4))</f>
        <v>25</v>
      </c>
      <c r="AU31" s="79">
        <f ca="1">RANDBETWEEN(MIN(s_input_values!$D$2:$D$4),MAX(s_input_values!$D$2:$D$4))</f>
        <v>14</v>
      </c>
      <c r="AV31" s="79">
        <f ca="1">RANDBETWEEN(MIN(s_input_values!$D$2:$D$4),MAX(s_input_values!$D$2:$D$4))</f>
        <v>25</v>
      </c>
      <c r="AW31" s="79">
        <f ca="1">RANDBETWEEN(MIN(s_input_values!$D$2:$D$4),MAX(s_input_values!$D$2:$D$4))</f>
        <v>23</v>
      </c>
      <c r="AX31" s="79">
        <f ca="1">RANDBETWEEN(MIN(s_input_values!$D$2:$D$4),MAX(s_input_values!$D$2:$D$4))</f>
        <v>19</v>
      </c>
      <c r="AY31" s="79">
        <f ca="1">RANDBETWEEN(MIN(s_input_values!$D$2:$D$4),MAX(s_input_values!$D$2:$D$4))</f>
        <v>19</v>
      </c>
      <c r="AZ31" s="79">
        <f ca="1">RANDBETWEEN(MIN(s_input_values!$D$2:$D$4),MAX(s_input_values!$D$2:$D$4))</f>
        <v>26</v>
      </c>
      <c r="BA31" s="79">
        <f ca="1">RANDBETWEEN(MIN(s_input_values!$D$2:$D$4),MAX(s_input_values!$D$2:$D$4))</f>
        <v>11</v>
      </c>
      <c r="BB31" s="79">
        <f ca="1">RANDBETWEEN(MIN(s_input_values!$D$2:$D$4),MAX(s_input_values!$D$2:$D$4))</f>
        <v>19</v>
      </c>
      <c r="BC31" s="79">
        <f ca="1">RANDBETWEEN(MIN(s_input_values!$D$2:$D$4),MAX(s_input_values!$D$2:$D$4))</f>
        <v>9</v>
      </c>
      <c r="BD31" s="79">
        <f ca="1">RANDBETWEEN(MIN(s_input_values!$D$2:$D$4),MAX(s_input_values!$D$2:$D$4))</f>
        <v>27</v>
      </c>
      <c r="BE31" s="79">
        <f ca="1">RANDBETWEEN(MIN(s_input_values!$D$2:$D$4),MAX(s_input_values!$D$2:$D$4))</f>
        <v>25</v>
      </c>
      <c r="BF31" s="79">
        <f ca="1">RANDBETWEEN(MIN(s_input_values!$D$2:$D$4),MAX(s_input_values!$D$2:$D$4))</f>
        <v>21</v>
      </c>
      <c r="BG31" s="79">
        <f ca="1">RANDBETWEEN(MIN(s_input_values!$D$2:$D$4),MAX(s_input_values!$D$2:$D$4))</f>
        <v>23</v>
      </c>
      <c r="BH31" s="79">
        <f ca="1">RANDBETWEEN(MIN(s_input_values!$D$2:$D$4),MAX(s_input_values!$D$2:$D$4))</f>
        <v>18</v>
      </c>
      <c r="BI31" s="79">
        <f ca="1">RANDBETWEEN(MIN(s_input_values!$D$2:$D$4),MAX(s_input_values!$D$2:$D$4))</f>
        <v>15</v>
      </c>
      <c r="BJ31" s="79">
        <f t="shared" ca="1" si="0"/>
        <v>18.5</v>
      </c>
      <c r="BK31" s="79">
        <f t="shared" ca="1" si="1"/>
        <v>5.9</v>
      </c>
      <c r="BL31" s="86">
        <f t="shared" ca="1" si="2"/>
        <v>0.31891891891891894</v>
      </c>
    </row>
    <row r="32" spans="1:64" ht="15.75" customHeight="1" x14ac:dyDescent="0.25">
      <c r="J32" s="138"/>
      <c r="K32" s="79" t="s">
        <v>7</v>
      </c>
      <c r="L32" s="79">
        <f ca="1">RANDBETWEEN(MIN(s_input_values!$D$2:$D$4),MAX(s_input_values!$D$2:$D$4))</f>
        <v>16</v>
      </c>
      <c r="M32" s="79">
        <f ca="1">RANDBETWEEN(MIN(s_input_values!$D$2:$D$4),MAX(s_input_values!$D$2:$D$4))</f>
        <v>23</v>
      </c>
      <c r="N32" s="79">
        <f ca="1">RANDBETWEEN(MIN(s_input_values!$D$2:$D$4),MAX(s_input_values!$D$2:$D$4))</f>
        <v>17</v>
      </c>
      <c r="O32" s="79">
        <f ca="1">RANDBETWEEN(MIN(s_input_values!$D$2:$D$4),MAX(s_input_values!$D$2:$D$4))</f>
        <v>12</v>
      </c>
      <c r="P32" s="79">
        <f ca="1">RANDBETWEEN(MIN(s_input_values!$D$2:$D$4),MAX(s_input_values!$D$2:$D$4))</f>
        <v>15</v>
      </c>
      <c r="Q32" s="79">
        <f ca="1">RANDBETWEEN(MIN(s_input_values!$D$2:$D$4),MAX(s_input_values!$D$2:$D$4))</f>
        <v>21</v>
      </c>
      <c r="R32" s="79">
        <f ca="1">RANDBETWEEN(MIN(s_input_values!$D$2:$D$4),MAX(s_input_values!$D$2:$D$4))</f>
        <v>27</v>
      </c>
      <c r="S32" s="79">
        <f ca="1">RANDBETWEEN(MIN(s_input_values!$D$2:$D$4),MAX(s_input_values!$D$2:$D$4))</f>
        <v>20</v>
      </c>
      <c r="T32" s="79">
        <f ca="1">RANDBETWEEN(MIN(s_input_values!$D$2:$D$4),MAX(s_input_values!$D$2:$D$4))</f>
        <v>19</v>
      </c>
      <c r="U32" s="79">
        <f ca="1">RANDBETWEEN(MIN(s_input_values!$D$2:$D$4),MAX(s_input_values!$D$2:$D$4))</f>
        <v>20</v>
      </c>
      <c r="V32" s="79">
        <f ca="1">RANDBETWEEN(MIN(s_input_values!$D$2:$D$4),MAX(s_input_values!$D$2:$D$4))</f>
        <v>25</v>
      </c>
      <c r="W32" s="79">
        <f ca="1">RANDBETWEEN(MIN(s_input_values!$D$2:$D$4),MAX(s_input_values!$D$2:$D$4))</f>
        <v>22</v>
      </c>
      <c r="X32" s="79">
        <f ca="1">RANDBETWEEN(MIN(s_input_values!$D$2:$D$4),MAX(s_input_values!$D$2:$D$4))</f>
        <v>17</v>
      </c>
      <c r="Y32" s="79">
        <f ca="1">RANDBETWEEN(MIN(s_input_values!$D$2:$D$4),MAX(s_input_values!$D$2:$D$4))</f>
        <v>12</v>
      </c>
      <c r="Z32" s="79">
        <f ca="1">RANDBETWEEN(MIN(s_input_values!$D$2:$D$4),MAX(s_input_values!$D$2:$D$4))</f>
        <v>16</v>
      </c>
      <c r="AA32" s="79">
        <f ca="1">RANDBETWEEN(MIN(s_input_values!$D$2:$D$4),MAX(s_input_values!$D$2:$D$4))</f>
        <v>16</v>
      </c>
      <c r="AB32" s="79">
        <f ca="1">RANDBETWEEN(MIN(s_input_values!$D$2:$D$4),MAX(s_input_values!$D$2:$D$4))</f>
        <v>16</v>
      </c>
      <c r="AC32" s="79">
        <f ca="1">RANDBETWEEN(MIN(s_input_values!$D$2:$D$4),MAX(s_input_values!$D$2:$D$4))</f>
        <v>25</v>
      </c>
      <c r="AD32" s="79">
        <f ca="1">RANDBETWEEN(MIN(s_input_values!$D$2:$D$4),MAX(s_input_values!$D$2:$D$4))</f>
        <v>11</v>
      </c>
      <c r="AE32" s="79">
        <f ca="1">RANDBETWEEN(MIN(s_input_values!$D$2:$D$4),MAX(s_input_values!$D$2:$D$4))</f>
        <v>24</v>
      </c>
      <c r="AF32" s="79">
        <f ca="1">RANDBETWEEN(MIN(s_input_values!$D$2:$D$4),MAX(s_input_values!$D$2:$D$4))</f>
        <v>16</v>
      </c>
      <c r="AG32" s="79">
        <f ca="1">RANDBETWEEN(MIN(s_input_values!$D$2:$D$4),MAX(s_input_values!$D$2:$D$4))</f>
        <v>24</v>
      </c>
      <c r="AH32" s="79">
        <f ca="1">RANDBETWEEN(MIN(s_input_values!$D$2:$D$4),MAX(s_input_values!$D$2:$D$4))</f>
        <v>11</v>
      </c>
      <c r="AI32" s="79">
        <f ca="1">RANDBETWEEN(MIN(s_input_values!$D$2:$D$4),MAX(s_input_values!$D$2:$D$4))</f>
        <v>15</v>
      </c>
      <c r="AJ32" s="79">
        <f ca="1">RANDBETWEEN(MIN(s_input_values!$D$2:$D$4),MAX(s_input_values!$D$2:$D$4))</f>
        <v>26</v>
      </c>
      <c r="AK32" s="79">
        <f ca="1">RANDBETWEEN(MIN(s_input_values!$D$2:$D$4),MAX(s_input_values!$D$2:$D$4))</f>
        <v>23</v>
      </c>
      <c r="AL32" s="79">
        <f ca="1">RANDBETWEEN(MIN(s_input_values!$D$2:$D$4),MAX(s_input_values!$D$2:$D$4))</f>
        <v>22</v>
      </c>
      <c r="AM32" s="79">
        <f ca="1">RANDBETWEEN(MIN(s_input_values!$D$2:$D$4),MAX(s_input_values!$D$2:$D$4))</f>
        <v>12</v>
      </c>
      <c r="AN32" s="79">
        <f ca="1">RANDBETWEEN(MIN(s_input_values!$D$2:$D$4),MAX(s_input_values!$D$2:$D$4))</f>
        <v>11</v>
      </c>
      <c r="AO32" s="79">
        <f ca="1">RANDBETWEEN(MIN(s_input_values!$D$2:$D$4),MAX(s_input_values!$D$2:$D$4))</f>
        <v>25</v>
      </c>
      <c r="AP32" s="79">
        <f ca="1">RANDBETWEEN(MIN(s_input_values!$D$2:$D$4),MAX(s_input_values!$D$2:$D$4))</f>
        <v>21</v>
      </c>
      <c r="AQ32" s="79">
        <f ca="1">RANDBETWEEN(MIN(s_input_values!$D$2:$D$4),MAX(s_input_values!$D$2:$D$4))</f>
        <v>27</v>
      </c>
      <c r="AR32" s="79">
        <f ca="1">RANDBETWEEN(MIN(s_input_values!$D$2:$D$4),MAX(s_input_values!$D$2:$D$4))</f>
        <v>20</v>
      </c>
      <c r="AS32" s="79">
        <f ca="1">RANDBETWEEN(MIN(s_input_values!$D$2:$D$4),MAX(s_input_values!$D$2:$D$4))</f>
        <v>15</v>
      </c>
      <c r="AT32" s="79">
        <f ca="1">RANDBETWEEN(MIN(s_input_values!$D$2:$D$4),MAX(s_input_values!$D$2:$D$4))</f>
        <v>23</v>
      </c>
      <c r="AU32" s="79">
        <f ca="1">RANDBETWEEN(MIN(s_input_values!$D$2:$D$4),MAX(s_input_values!$D$2:$D$4))</f>
        <v>23</v>
      </c>
      <c r="AV32" s="79">
        <f ca="1">RANDBETWEEN(MIN(s_input_values!$D$2:$D$4),MAX(s_input_values!$D$2:$D$4))</f>
        <v>11</v>
      </c>
      <c r="AW32" s="79">
        <f ca="1">RANDBETWEEN(MIN(s_input_values!$D$2:$D$4),MAX(s_input_values!$D$2:$D$4))</f>
        <v>20</v>
      </c>
      <c r="AX32" s="79">
        <f ca="1">RANDBETWEEN(MIN(s_input_values!$D$2:$D$4),MAX(s_input_values!$D$2:$D$4))</f>
        <v>17</v>
      </c>
      <c r="AY32" s="79">
        <f ca="1">RANDBETWEEN(MIN(s_input_values!$D$2:$D$4),MAX(s_input_values!$D$2:$D$4))</f>
        <v>15</v>
      </c>
      <c r="AZ32" s="79">
        <f ca="1">RANDBETWEEN(MIN(s_input_values!$D$2:$D$4),MAX(s_input_values!$D$2:$D$4))</f>
        <v>27</v>
      </c>
      <c r="BA32" s="79">
        <f ca="1">RANDBETWEEN(MIN(s_input_values!$D$2:$D$4),MAX(s_input_values!$D$2:$D$4))</f>
        <v>19</v>
      </c>
      <c r="BB32" s="79">
        <f ca="1">RANDBETWEEN(MIN(s_input_values!$D$2:$D$4),MAX(s_input_values!$D$2:$D$4))</f>
        <v>21</v>
      </c>
      <c r="BC32" s="79">
        <f ca="1">RANDBETWEEN(MIN(s_input_values!$D$2:$D$4),MAX(s_input_values!$D$2:$D$4))</f>
        <v>15</v>
      </c>
      <c r="BD32" s="79">
        <f ca="1">RANDBETWEEN(MIN(s_input_values!$D$2:$D$4),MAX(s_input_values!$D$2:$D$4))</f>
        <v>21</v>
      </c>
      <c r="BE32" s="79">
        <f ca="1">RANDBETWEEN(MIN(s_input_values!$D$2:$D$4),MAX(s_input_values!$D$2:$D$4))</f>
        <v>15</v>
      </c>
      <c r="BF32" s="79">
        <f ca="1">RANDBETWEEN(MIN(s_input_values!$D$2:$D$4),MAX(s_input_values!$D$2:$D$4))</f>
        <v>23</v>
      </c>
      <c r="BG32" s="79">
        <f ca="1">RANDBETWEEN(MIN(s_input_values!$D$2:$D$4),MAX(s_input_values!$D$2:$D$4))</f>
        <v>23</v>
      </c>
      <c r="BH32" s="79">
        <f ca="1">RANDBETWEEN(MIN(s_input_values!$D$2:$D$4),MAX(s_input_values!$D$2:$D$4))</f>
        <v>27</v>
      </c>
      <c r="BI32" s="79">
        <f ca="1">RANDBETWEEN(MIN(s_input_values!$D$2:$D$4),MAX(s_input_values!$D$2:$D$4))</f>
        <v>21</v>
      </c>
      <c r="BJ32" s="79">
        <f t="shared" ca="1" si="0"/>
        <v>19.3</v>
      </c>
      <c r="BK32" s="79">
        <f t="shared" ca="1" si="1"/>
        <v>4.9000000000000004</v>
      </c>
      <c r="BL32" s="86">
        <f t="shared" ca="1" si="2"/>
        <v>0.25388601036269431</v>
      </c>
    </row>
    <row r="33" spans="7:64" ht="15.75" customHeight="1" x14ac:dyDescent="0.25">
      <c r="J33" s="138"/>
      <c r="K33" s="79" t="s">
        <v>34</v>
      </c>
      <c r="L33" s="79">
        <f ca="1">RANDBETWEEN(MIN(s_input_values!$D$2:$D$4),MAX(s_input_values!$D$2:$D$4))</f>
        <v>11</v>
      </c>
      <c r="M33" s="79">
        <f ca="1">RANDBETWEEN(MIN(s_input_values!$D$2:$D$4),MAX(s_input_values!$D$2:$D$4))</f>
        <v>27</v>
      </c>
      <c r="N33" s="79">
        <f ca="1">RANDBETWEEN(MIN(s_input_values!$D$2:$D$4),MAX(s_input_values!$D$2:$D$4))</f>
        <v>12</v>
      </c>
      <c r="O33" s="79">
        <f ca="1">RANDBETWEEN(MIN(s_input_values!$D$2:$D$4),MAX(s_input_values!$D$2:$D$4))</f>
        <v>16</v>
      </c>
      <c r="P33" s="79">
        <f ca="1">RANDBETWEEN(MIN(s_input_values!$D$2:$D$4),MAX(s_input_values!$D$2:$D$4))</f>
        <v>15</v>
      </c>
      <c r="Q33" s="79">
        <f ca="1">RANDBETWEEN(MIN(s_input_values!$D$2:$D$4),MAX(s_input_values!$D$2:$D$4))</f>
        <v>13</v>
      </c>
      <c r="R33" s="79">
        <f ca="1">RANDBETWEEN(MIN(s_input_values!$D$2:$D$4),MAX(s_input_values!$D$2:$D$4))</f>
        <v>13</v>
      </c>
      <c r="S33" s="79">
        <f ca="1">RANDBETWEEN(MIN(s_input_values!$D$2:$D$4),MAX(s_input_values!$D$2:$D$4))</f>
        <v>19</v>
      </c>
      <c r="T33" s="79">
        <f ca="1">RANDBETWEEN(MIN(s_input_values!$D$2:$D$4),MAX(s_input_values!$D$2:$D$4))</f>
        <v>9</v>
      </c>
      <c r="U33" s="79">
        <f ca="1">RANDBETWEEN(MIN(s_input_values!$D$2:$D$4),MAX(s_input_values!$D$2:$D$4))</f>
        <v>23</v>
      </c>
      <c r="V33" s="79">
        <f ca="1">RANDBETWEEN(MIN(s_input_values!$D$2:$D$4),MAX(s_input_values!$D$2:$D$4))</f>
        <v>15</v>
      </c>
      <c r="W33" s="79">
        <f ca="1">RANDBETWEEN(MIN(s_input_values!$D$2:$D$4),MAX(s_input_values!$D$2:$D$4))</f>
        <v>22</v>
      </c>
      <c r="X33" s="79">
        <f ca="1">RANDBETWEEN(MIN(s_input_values!$D$2:$D$4),MAX(s_input_values!$D$2:$D$4))</f>
        <v>16</v>
      </c>
      <c r="Y33" s="79">
        <f ca="1">RANDBETWEEN(MIN(s_input_values!$D$2:$D$4),MAX(s_input_values!$D$2:$D$4))</f>
        <v>27</v>
      </c>
      <c r="Z33" s="79">
        <f ca="1">RANDBETWEEN(MIN(s_input_values!$D$2:$D$4),MAX(s_input_values!$D$2:$D$4))</f>
        <v>12</v>
      </c>
      <c r="AA33" s="79">
        <f ca="1">RANDBETWEEN(MIN(s_input_values!$D$2:$D$4),MAX(s_input_values!$D$2:$D$4))</f>
        <v>14</v>
      </c>
      <c r="AB33" s="79">
        <f ca="1">RANDBETWEEN(MIN(s_input_values!$D$2:$D$4),MAX(s_input_values!$D$2:$D$4))</f>
        <v>13</v>
      </c>
      <c r="AC33" s="79">
        <f ca="1">RANDBETWEEN(MIN(s_input_values!$D$2:$D$4),MAX(s_input_values!$D$2:$D$4))</f>
        <v>9</v>
      </c>
      <c r="AD33" s="79">
        <f ca="1">RANDBETWEEN(MIN(s_input_values!$D$2:$D$4),MAX(s_input_values!$D$2:$D$4))</f>
        <v>19</v>
      </c>
      <c r="AE33" s="79">
        <f ca="1">RANDBETWEEN(MIN(s_input_values!$D$2:$D$4),MAX(s_input_values!$D$2:$D$4))</f>
        <v>9</v>
      </c>
      <c r="AF33" s="79">
        <f ca="1">RANDBETWEEN(MIN(s_input_values!$D$2:$D$4),MAX(s_input_values!$D$2:$D$4))</f>
        <v>27</v>
      </c>
      <c r="AG33" s="79">
        <f ca="1">RANDBETWEEN(MIN(s_input_values!$D$2:$D$4),MAX(s_input_values!$D$2:$D$4))</f>
        <v>16</v>
      </c>
      <c r="AH33" s="79">
        <f ca="1">RANDBETWEEN(MIN(s_input_values!$D$2:$D$4),MAX(s_input_values!$D$2:$D$4))</f>
        <v>25</v>
      </c>
      <c r="AI33" s="79">
        <f ca="1">RANDBETWEEN(MIN(s_input_values!$D$2:$D$4),MAX(s_input_values!$D$2:$D$4))</f>
        <v>18</v>
      </c>
      <c r="AJ33" s="79">
        <f ca="1">RANDBETWEEN(MIN(s_input_values!$D$2:$D$4),MAX(s_input_values!$D$2:$D$4))</f>
        <v>12</v>
      </c>
      <c r="AK33" s="79">
        <f ca="1">RANDBETWEEN(MIN(s_input_values!$D$2:$D$4),MAX(s_input_values!$D$2:$D$4))</f>
        <v>12</v>
      </c>
      <c r="AL33" s="79">
        <f ca="1">RANDBETWEEN(MIN(s_input_values!$D$2:$D$4),MAX(s_input_values!$D$2:$D$4))</f>
        <v>18</v>
      </c>
      <c r="AM33" s="79">
        <f ca="1">RANDBETWEEN(MIN(s_input_values!$D$2:$D$4),MAX(s_input_values!$D$2:$D$4))</f>
        <v>22</v>
      </c>
      <c r="AN33" s="79">
        <f ca="1">RANDBETWEEN(MIN(s_input_values!$D$2:$D$4),MAX(s_input_values!$D$2:$D$4))</f>
        <v>21</v>
      </c>
      <c r="AO33" s="79">
        <f ca="1">RANDBETWEEN(MIN(s_input_values!$D$2:$D$4),MAX(s_input_values!$D$2:$D$4))</f>
        <v>11</v>
      </c>
      <c r="AP33" s="79">
        <f ca="1">RANDBETWEEN(MIN(s_input_values!$D$2:$D$4),MAX(s_input_values!$D$2:$D$4))</f>
        <v>25</v>
      </c>
      <c r="AQ33" s="79">
        <f ca="1">RANDBETWEEN(MIN(s_input_values!$D$2:$D$4),MAX(s_input_values!$D$2:$D$4))</f>
        <v>14</v>
      </c>
      <c r="AR33" s="79">
        <f ca="1">RANDBETWEEN(MIN(s_input_values!$D$2:$D$4),MAX(s_input_values!$D$2:$D$4))</f>
        <v>18</v>
      </c>
      <c r="AS33" s="79">
        <f ca="1">RANDBETWEEN(MIN(s_input_values!$D$2:$D$4),MAX(s_input_values!$D$2:$D$4))</f>
        <v>13</v>
      </c>
      <c r="AT33" s="79">
        <f ca="1">RANDBETWEEN(MIN(s_input_values!$D$2:$D$4),MAX(s_input_values!$D$2:$D$4))</f>
        <v>23</v>
      </c>
      <c r="AU33" s="79">
        <f ca="1">RANDBETWEEN(MIN(s_input_values!$D$2:$D$4),MAX(s_input_values!$D$2:$D$4))</f>
        <v>23</v>
      </c>
      <c r="AV33" s="79">
        <f ca="1">RANDBETWEEN(MIN(s_input_values!$D$2:$D$4),MAX(s_input_values!$D$2:$D$4))</f>
        <v>26</v>
      </c>
      <c r="AW33" s="79">
        <f ca="1">RANDBETWEEN(MIN(s_input_values!$D$2:$D$4),MAX(s_input_values!$D$2:$D$4))</f>
        <v>14</v>
      </c>
      <c r="AX33" s="79">
        <f ca="1">RANDBETWEEN(MIN(s_input_values!$D$2:$D$4),MAX(s_input_values!$D$2:$D$4))</f>
        <v>15</v>
      </c>
      <c r="AY33" s="79">
        <f ca="1">RANDBETWEEN(MIN(s_input_values!$D$2:$D$4),MAX(s_input_values!$D$2:$D$4))</f>
        <v>10</v>
      </c>
      <c r="AZ33" s="79">
        <f ca="1">RANDBETWEEN(MIN(s_input_values!$D$2:$D$4),MAX(s_input_values!$D$2:$D$4))</f>
        <v>10</v>
      </c>
      <c r="BA33" s="79">
        <f ca="1">RANDBETWEEN(MIN(s_input_values!$D$2:$D$4),MAX(s_input_values!$D$2:$D$4))</f>
        <v>18</v>
      </c>
      <c r="BB33" s="79">
        <f ca="1">RANDBETWEEN(MIN(s_input_values!$D$2:$D$4),MAX(s_input_values!$D$2:$D$4))</f>
        <v>13</v>
      </c>
      <c r="BC33" s="79">
        <f ca="1">RANDBETWEEN(MIN(s_input_values!$D$2:$D$4),MAX(s_input_values!$D$2:$D$4))</f>
        <v>26</v>
      </c>
      <c r="BD33" s="79">
        <f ca="1">RANDBETWEEN(MIN(s_input_values!$D$2:$D$4),MAX(s_input_values!$D$2:$D$4))</f>
        <v>10</v>
      </c>
      <c r="BE33" s="79">
        <f ca="1">RANDBETWEEN(MIN(s_input_values!$D$2:$D$4),MAX(s_input_values!$D$2:$D$4))</f>
        <v>17</v>
      </c>
      <c r="BF33" s="79">
        <f ca="1">RANDBETWEEN(MIN(s_input_values!$D$2:$D$4),MAX(s_input_values!$D$2:$D$4))</f>
        <v>20</v>
      </c>
      <c r="BG33" s="79">
        <f ca="1">RANDBETWEEN(MIN(s_input_values!$D$2:$D$4),MAX(s_input_values!$D$2:$D$4))</f>
        <v>11</v>
      </c>
      <c r="BH33" s="79">
        <f ca="1">RANDBETWEEN(MIN(s_input_values!$D$2:$D$4),MAX(s_input_values!$D$2:$D$4))</f>
        <v>15</v>
      </c>
      <c r="BI33" s="79">
        <f ca="1">RANDBETWEEN(MIN(s_input_values!$D$2:$D$4),MAX(s_input_values!$D$2:$D$4))</f>
        <v>24</v>
      </c>
      <c r="BJ33" s="79">
        <f t="shared" ca="1" si="0"/>
        <v>16.900000000000002</v>
      </c>
      <c r="BK33" s="79">
        <f t="shared" ca="1" si="1"/>
        <v>5.5</v>
      </c>
      <c r="BL33" s="86">
        <f t="shared" ca="1" si="2"/>
        <v>0.32544378698224846</v>
      </c>
    </row>
    <row r="34" spans="7:64" ht="15.75" customHeight="1" x14ac:dyDescent="0.25">
      <c r="J34" s="138"/>
      <c r="K34" s="79" t="s">
        <v>35</v>
      </c>
      <c r="L34" s="79">
        <f ca="1">RANDBETWEEN(MIN(s_input_values!$E$2:$E$4),MAX(s_input_values!$E$2:$E$4))</f>
        <v>10</v>
      </c>
      <c r="M34" s="79">
        <f ca="1">RANDBETWEEN(MIN(s_input_values!$E$2:$E$4),MAX(s_input_values!$E$2:$E$4))</f>
        <v>9</v>
      </c>
      <c r="N34" s="79">
        <f ca="1">RANDBETWEEN(MIN(s_input_values!$E$2:$E$4),MAX(s_input_values!$E$2:$E$4))</f>
        <v>21</v>
      </c>
      <c r="O34" s="79">
        <f ca="1">RANDBETWEEN(MIN(s_input_values!$E$2:$E$4),MAX(s_input_values!$E$2:$E$4))</f>
        <v>18</v>
      </c>
      <c r="P34" s="79">
        <f ca="1">RANDBETWEEN(MIN(s_input_values!$E$2:$E$4),MAX(s_input_values!$E$2:$E$4))</f>
        <v>19</v>
      </c>
      <c r="Q34" s="79">
        <f ca="1">RANDBETWEEN(MIN(s_input_values!$E$2:$E$4),MAX(s_input_values!$E$2:$E$4))</f>
        <v>15</v>
      </c>
      <c r="R34" s="79">
        <f ca="1">RANDBETWEEN(MIN(s_input_values!$E$2:$E$4),MAX(s_input_values!$E$2:$E$4))</f>
        <v>9</v>
      </c>
      <c r="S34" s="79">
        <f ca="1">RANDBETWEEN(MIN(s_input_values!$E$2:$E$4),MAX(s_input_values!$E$2:$E$4))</f>
        <v>21</v>
      </c>
      <c r="T34" s="79">
        <f ca="1">RANDBETWEEN(MIN(s_input_values!$E$2:$E$4),MAX(s_input_values!$E$2:$E$4))</f>
        <v>26</v>
      </c>
      <c r="U34" s="79">
        <f ca="1">RANDBETWEEN(MIN(s_input_values!$E$2:$E$4),MAX(s_input_values!$E$2:$E$4))</f>
        <v>20</v>
      </c>
      <c r="V34" s="79">
        <f ca="1">RANDBETWEEN(MIN(s_input_values!$E$2:$E$4),MAX(s_input_values!$E$2:$E$4))</f>
        <v>24</v>
      </c>
      <c r="W34" s="79">
        <f ca="1">RANDBETWEEN(MIN(s_input_values!$E$2:$E$4),MAX(s_input_values!$E$2:$E$4))</f>
        <v>14</v>
      </c>
      <c r="X34" s="79">
        <f ca="1">RANDBETWEEN(MIN(s_input_values!$E$2:$E$4),MAX(s_input_values!$E$2:$E$4))</f>
        <v>26</v>
      </c>
      <c r="Y34" s="79">
        <f ca="1">RANDBETWEEN(MIN(s_input_values!$E$2:$E$4),MAX(s_input_values!$E$2:$E$4))</f>
        <v>12</v>
      </c>
      <c r="Z34" s="79">
        <f ca="1">RANDBETWEEN(MIN(s_input_values!$E$2:$E$4),MAX(s_input_values!$E$2:$E$4))</f>
        <v>12</v>
      </c>
      <c r="AA34" s="79">
        <f ca="1">RANDBETWEEN(MIN(s_input_values!$E$2:$E$4),MAX(s_input_values!$E$2:$E$4))</f>
        <v>23</v>
      </c>
      <c r="AB34" s="79">
        <f ca="1">RANDBETWEEN(MIN(s_input_values!$E$2:$E$4),MAX(s_input_values!$E$2:$E$4))</f>
        <v>19</v>
      </c>
      <c r="AC34" s="79">
        <f ca="1">RANDBETWEEN(MIN(s_input_values!$E$2:$E$4),MAX(s_input_values!$E$2:$E$4))</f>
        <v>9</v>
      </c>
      <c r="AD34" s="79">
        <f ca="1">RANDBETWEEN(MIN(s_input_values!$E$2:$E$4),MAX(s_input_values!$E$2:$E$4))</f>
        <v>22</v>
      </c>
      <c r="AE34" s="79">
        <f ca="1">RANDBETWEEN(MIN(s_input_values!$E$2:$E$4),MAX(s_input_values!$E$2:$E$4))</f>
        <v>19</v>
      </c>
      <c r="AF34" s="79">
        <f ca="1">RANDBETWEEN(MIN(s_input_values!$E$2:$E$4),MAX(s_input_values!$E$2:$E$4))</f>
        <v>22</v>
      </c>
      <c r="AG34" s="79">
        <f ca="1">RANDBETWEEN(MIN(s_input_values!$E$2:$E$4),MAX(s_input_values!$E$2:$E$4))</f>
        <v>18</v>
      </c>
      <c r="AH34" s="79">
        <f ca="1">RANDBETWEEN(MIN(s_input_values!$E$2:$E$4),MAX(s_input_values!$E$2:$E$4))</f>
        <v>19</v>
      </c>
      <c r="AI34" s="79">
        <f ca="1">RANDBETWEEN(MIN(s_input_values!$E$2:$E$4),MAX(s_input_values!$E$2:$E$4))</f>
        <v>23</v>
      </c>
      <c r="AJ34" s="79">
        <f ca="1">RANDBETWEEN(MIN(s_input_values!$E$2:$E$4),MAX(s_input_values!$E$2:$E$4))</f>
        <v>14</v>
      </c>
      <c r="AK34" s="79">
        <f ca="1">RANDBETWEEN(MIN(s_input_values!$E$2:$E$4),MAX(s_input_values!$E$2:$E$4))</f>
        <v>9</v>
      </c>
      <c r="AL34" s="79">
        <f ca="1">RANDBETWEEN(MIN(s_input_values!$E$2:$E$4),MAX(s_input_values!$E$2:$E$4))</f>
        <v>9</v>
      </c>
      <c r="AM34" s="79">
        <f ca="1">RANDBETWEEN(MIN(s_input_values!$E$2:$E$4),MAX(s_input_values!$E$2:$E$4))</f>
        <v>20</v>
      </c>
      <c r="AN34" s="79">
        <f ca="1">RANDBETWEEN(MIN(s_input_values!$E$2:$E$4),MAX(s_input_values!$E$2:$E$4))</f>
        <v>9</v>
      </c>
      <c r="AO34" s="79">
        <f ca="1">RANDBETWEEN(MIN(s_input_values!$E$2:$E$4),MAX(s_input_values!$E$2:$E$4))</f>
        <v>24</v>
      </c>
      <c r="AP34" s="79">
        <f ca="1">RANDBETWEEN(MIN(s_input_values!$E$2:$E$4),MAX(s_input_values!$E$2:$E$4))</f>
        <v>27</v>
      </c>
      <c r="AQ34" s="79">
        <f ca="1">RANDBETWEEN(MIN(s_input_values!$E$2:$E$4),MAX(s_input_values!$E$2:$E$4))</f>
        <v>24</v>
      </c>
      <c r="AR34" s="79">
        <f ca="1">RANDBETWEEN(MIN(s_input_values!$E$2:$E$4),MAX(s_input_values!$E$2:$E$4))</f>
        <v>17</v>
      </c>
      <c r="AS34" s="79">
        <f ca="1">RANDBETWEEN(MIN(s_input_values!$E$2:$E$4),MAX(s_input_values!$E$2:$E$4))</f>
        <v>22</v>
      </c>
      <c r="AT34" s="79">
        <f ca="1">RANDBETWEEN(MIN(s_input_values!$E$2:$E$4),MAX(s_input_values!$E$2:$E$4))</f>
        <v>20</v>
      </c>
      <c r="AU34" s="79">
        <f ca="1">RANDBETWEEN(MIN(s_input_values!$E$2:$E$4),MAX(s_input_values!$E$2:$E$4))</f>
        <v>15</v>
      </c>
      <c r="AV34" s="79">
        <f ca="1">RANDBETWEEN(MIN(s_input_values!$E$2:$E$4),MAX(s_input_values!$E$2:$E$4))</f>
        <v>25</v>
      </c>
      <c r="AW34" s="79">
        <f ca="1">RANDBETWEEN(MIN(s_input_values!$E$2:$E$4),MAX(s_input_values!$E$2:$E$4))</f>
        <v>24</v>
      </c>
      <c r="AX34" s="79">
        <f ca="1">RANDBETWEEN(MIN(s_input_values!$E$2:$E$4),MAX(s_input_values!$E$2:$E$4))</f>
        <v>13</v>
      </c>
      <c r="AY34" s="79">
        <f ca="1">RANDBETWEEN(MIN(s_input_values!$E$2:$E$4),MAX(s_input_values!$E$2:$E$4))</f>
        <v>14</v>
      </c>
      <c r="AZ34" s="79">
        <f ca="1">RANDBETWEEN(MIN(s_input_values!$E$2:$E$4),MAX(s_input_values!$E$2:$E$4))</f>
        <v>9</v>
      </c>
      <c r="BA34" s="79">
        <f ca="1">RANDBETWEEN(MIN(s_input_values!$E$2:$E$4),MAX(s_input_values!$E$2:$E$4))</f>
        <v>10</v>
      </c>
      <c r="BB34" s="79">
        <f ca="1">RANDBETWEEN(MIN(s_input_values!$E$2:$E$4),MAX(s_input_values!$E$2:$E$4))</f>
        <v>22</v>
      </c>
      <c r="BC34" s="79">
        <f ca="1">RANDBETWEEN(MIN(s_input_values!$E$2:$E$4),MAX(s_input_values!$E$2:$E$4))</f>
        <v>25</v>
      </c>
      <c r="BD34" s="79">
        <f ca="1">RANDBETWEEN(MIN(s_input_values!$E$2:$E$4),MAX(s_input_values!$E$2:$E$4))</f>
        <v>25</v>
      </c>
      <c r="BE34" s="79">
        <f ca="1">RANDBETWEEN(MIN(s_input_values!$E$2:$E$4),MAX(s_input_values!$E$2:$E$4))</f>
        <v>21</v>
      </c>
      <c r="BF34" s="79">
        <f ca="1">RANDBETWEEN(MIN(s_input_values!$E$2:$E$4),MAX(s_input_values!$E$2:$E$4))</f>
        <v>13</v>
      </c>
      <c r="BG34" s="79">
        <f ca="1">RANDBETWEEN(MIN(s_input_values!$E$2:$E$4),MAX(s_input_values!$E$2:$E$4))</f>
        <v>15</v>
      </c>
      <c r="BH34" s="79">
        <f ca="1">RANDBETWEEN(MIN(s_input_values!$E$2:$E$4),MAX(s_input_values!$E$2:$E$4))</f>
        <v>19</v>
      </c>
      <c r="BI34" s="79">
        <f ca="1">RANDBETWEEN(MIN(s_input_values!$E$2:$E$4),MAX(s_input_values!$E$2:$E$4))</f>
        <v>27</v>
      </c>
      <c r="BJ34" s="79">
        <f t="shared" ca="1" si="0"/>
        <v>18.100000000000001</v>
      </c>
      <c r="BK34" s="79">
        <f t="shared" ca="1" si="1"/>
        <v>5.8</v>
      </c>
      <c r="BL34" s="86">
        <f t="shared" ca="1" si="2"/>
        <v>0.3204419889502762</v>
      </c>
    </row>
    <row r="35" spans="7:64" ht="15.75" customHeight="1" x14ac:dyDescent="0.25">
      <c r="J35" s="138"/>
      <c r="K35" s="79" t="s">
        <v>36</v>
      </c>
      <c r="L35" s="79">
        <f ca="1">RANDBETWEEN(MIN(s_input_values!$F$2:$F$4),MAX(s_input_values!$F$2:$F$4))</f>
        <v>14</v>
      </c>
      <c r="M35" s="79">
        <f ca="1">RANDBETWEEN(MIN(s_input_values!$F$2:$F$4),MAX(s_input_values!$F$2:$F$4))</f>
        <v>26</v>
      </c>
      <c r="N35" s="79">
        <f ca="1">RANDBETWEEN(MIN(s_input_values!$F$2:$F$4),MAX(s_input_values!$F$2:$F$4))</f>
        <v>16</v>
      </c>
      <c r="O35" s="79">
        <f ca="1">RANDBETWEEN(MIN(s_input_values!$F$2:$F$4),MAX(s_input_values!$F$2:$F$4))</f>
        <v>20</v>
      </c>
      <c r="P35" s="79">
        <f ca="1">RANDBETWEEN(MIN(s_input_values!$F$2:$F$4),MAX(s_input_values!$F$2:$F$4))</f>
        <v>22</v>
      </c>
      <c r="Q35" s="79">
        <f ca="1">RANDBETWEEN(MIN(s_input_values!$F$2:$F$4),MAX(s_input_values!$F$2:$F$4))</f>
        <v>17</v>
      </c>
      <c r="R35" s="79">
        <f ca="1">RANDBETWEEN(MIN(s_input_values!$F$2:$F$4),MAX(s_input_values!$F$2:$F$4))</f>
        <v>15</v>
      </c>
      <c r="S35" s="79">
        <f ca="1">RANDBETWEEN(MIN(s_input_values!$F$2:$F$4),MAX(s_input_values!$F$2:$F$4))</f>
        <v>25</v>
      </c>
      <c r="T35" s="79">
        <f ca="1">RANDBETWEEN(MIN(s_input_values!$F$2:$F$4),MAX(s_input_values!$F$2:$F$4))</f>
        <v>17</v>
      </c>
      <c r="U35" s="79">
        <f ca="1">RANDBETWEEN(MIN(s_input_values!$F$2:$F$4),MAX(s_input_values!$F$2:$F$4))</f>
        <v>10</v>
      </c>
      <c r="V35" s="79">
        <f ca="1">RANDBETWEEN(MIN(s_input_values!$F$2:$F$4),MAX(s_input_values!$F$2:$F$4))</f>
        <v>26</v>
      </c>
      <c r="W35" s="79">
        <f ca="1">RANDBETWEEN(MIN(s_input_values!$F$2:$F$4),MAX(s_input_values!$F$2:$F$4))</f>
        <v>27</v>
      </c>
      <c r="X35" s="79">
        <f ca="1">RANDBETWEEN(MIN(s_input_values!$F$2:$F$4),MAX(s_input_values!$F$2:$F$4))</f>
        <v>27</v>
      </c>
      <c r="Y35" s="79">
        <f ca="1">RANDBETWEEN(MIN(s_input_values!$F$2:$F$4),MAX(s_input_values!$F$2:$F$4))</f>
        <v>18</v>
      </c>
      <c r="Z35" s="79">
        <f ca="1">RANDBETWEEN(MIN(s_input_values!$F$2:$F$4),MAX(s_input_values!$F$2:$F$4))</f>
        <v>24</v>
      </c>
      <c r="AA35" s="79">
        <f ca="1">RANDBETWEEN(MIN(s_input_values!$F$2:$F$4),MAX(s_input_values!$F$2:$F$4))</f>
        <v>10</v>
      </c>
      <c r="AB35" s="79">
        <f ca="1">RANDBETWEEN(MIN(s_input_values!$F$2:$F$4),MAX(s_input_values!$F$2:$F$4))</f>
        <v>10</v>
      </c>
      <c r="AC35" s="79">
        <f ca="1">RANDBETWEEN(MIN(s_input_values!$F$2:$F$4),MAX(s_input_values!$F$2:$F$4))</f>
        <v>27</v>
      </c>
      <c r="AD35" s="79">
        <f ca="1">RANDBETWEEN(MIN(s_input_values!$F$2:$F$4),MAX(s_input_values!$F$2:$F$4))</f>
        <v>23</v>
      </c>
      <c r="AE35" s="79">
        <f ca="1">RANDBETWEEN(MIN(s_input_values!$F$2:$F$4),MAX(s_input_values!$F$2:$F$4))</f>
        <v>20</v>
      </c>
      <c r="AF35" s="79">
        <f ca="1">RANDBETWEEN(MIN(s_input_values!$F$2:$F$4),MAX(s_input_values!$F$2:$F$4))</f>
        <v>23</v>
      </c>
      <c r="AG35" s="79">
        <f ca="1">RANDBETWEEN(MIN(s_input_values!$F$2:$F$4),MAX(s_input_values!$F$2:$F$4))</f>
        <v>29</v>
      </c>
      <c r="AH35" s="79">
        <f ca="1">RANDBETWEEN(MIN(s_input_values!$F$2:$F$4),MAX(s_input_values!$F$2:$F$4))</f>
        <v>26</v>
      </c>
      <c r="AI35" s="79">
        <f ca="1">RANDBETWEEN(MIN(s_input_values!$F$2:$F$4),MAX(s_input_values!$F$2:$F$4))</f>
        <v>15</v>
      </c>
      <c r="AJ35" s="79">
        <f ca="1">RANDBETWEEN(MIN(s_input_values!$F$2:$F$4),MAX(s_input_values!$F$2:$F$4))</f>
        <v>9</v>
      </c>
      <c r="AK35" s="79">
        <f ca="1">RANDBETWEEN(MIN(s_input_values!$F$2:$F$4),MAX(s_input_values!$F$2:$F$4))</f>
        <v>18</v>
      </c>
      <c r="AL35" s="79">
        <f ca="1">RANDBETWEEN(MIN(s_input_values!$F$2:$F$4),MAX(s_input_values!$F$2:$F$4))</f>
        <v>10</v>
      </c>
      <c r="AM35" s="79">
        <f ca="1">RANDBETWEEN(MIN(s_input_values!$F$2:$F$4),MAX(s_input_values!$F$2:$F$4))</f>
        <v>12</v>
      </c>
      <c r="AN35" s="79">
        <f ca="1">RANDBETWEEN(MIN(s_input_values!$F$2:$F$4),MAX(s_input_values!$F$2:$F$4))</f>
        <v>30</v>
      </c>
      <c r="AO35" s="79">
        <f ca="1">RANDBETWEEN(MIN(s_input_values!$F$2:$F$4),MAX(s_input_values!$F$2:$F$4))</f>
        <v>19</v>
      </c>
      <c r="AP35" s="79">
        <f ca="1">RANDBETWEEN(MIN(s_input_values!$F$2:$F$4),MAX(s_input_values!$F$2:$F$4))</f>
        <v>16</v>
      </c>
      <c r="AQ35" s="79">
        <f ca="1">RANDBETWEEN(MIN(s_input_values!$F$2:$F$4),MAX(s_input_values!$F$2:$F$4))</f>
        <v>28</v>
      </c>
      <c r="AR35" s="79">
        <f ca="1">RANDBETWEEN(MIN(s_input_values!$F$2:$F$4),MAX(s_input_values!$F$2:$F$4))</f>
        <v>22</v>
      </c>
      <c r="AS35" s="79">
        <f ca="1">RANDBETWEEN(MIN(s_input_values!$F$2:$F$4),MAX(s_input_values!$F$2:$F$4))</f>
        <v>11</v>
      </c>
      <c r="AT35" s="79">
        <f ca="1">RANDBETWEEN(MIN(s_input_values!$F$2:$F$4),MAX(s_input_values!$F$2:$F$4))</f>
        <v>26</v>
      </c>
      <c r="AU35" s="79">
        <f ca="1">RANDBETWEEN(MIN(s_input_values!$F$2:$F$4),MAX(s_input_values!$F$2:$F$4))</f>
        <v>14</v>
      </c>
      <c r="AV35" s="79">
        <f ca="1">RANDBETWEEN(MIN(s_input_values!$F$2:$F$4),MAX(s_input_values!$F$2:$F$4))</f>
        <v>18</v>
      </c>
      <c r="AW35" s="79">
        <f ca="1">RANDBETWEEN(MIN(s_input_values!$F$2:$F$4),MAX(s_input_values!$F$2:$F$4))</f>
        <v>28</v>
      </c>
      <c r="AX35" s="79">
        <f ca="1">RANDBETWEEN(MIN(s_input_values!$F$2:$F$4),MAX(s_input_values!$F$2:$F$4))</f>
        <v>13</v>
      </c>
      <c r="AY35" s="79">
        <f ca="1">RANDBETWEEN(MIN(s_input_values!$F$2:$F$4),MAX(s_input_values!$F$2:$F$4))</f>
        <v>21</v>
      </c>
      <c r="AZ35" s="79">
        <f ca="1">RANDBETWEEN(MIN(s_input_values!$F$2:$F$4),MAX(s_input_values!$F$2:$F$4))</f>
        <v>26</v>
      </c>
      <c r="BA35" s="79">
        <f ca="1">RANDBETWEEN(MIN(s_input_values!$F$2:$F$4),MAX(s_input_values!$F$2:$F$4))</f>
        <v>14</v>
      </c>
      <c r="BB35" s="79">
        <f ca="1">RANDBETWEEN(MIN(s_input_values!$F$2:$F$4),MAX(s_input_values!$F$2:$F$4))</f>
        <v>12</v>
      </c>
      <c r="BC35" s="79">
        <f ca="1">RANDBETWEEN(MIN(s_input_values!$F$2:$F$4),MAX(s_input_values!$F$2:$F$4))</f>
        <v>17</v>
      </c>
      <c r="BD35" s="79">
        <f ca="1">RANDBETWEEN(MIN(s_input_values!$F$2:$F$4),MAX(s_input_values!$F$2:$F$4))</f>
        <v>11</v>
      </c>
      <c r="BE35" s="79">
        <f ca="1">RANDBETWEEN(MIN(s_input_values!$F$2:$F$4),MAX(s_input_values!$F$2:$F$4))</f>
        <v>21</v>
      </c>
      <c r="BF35" s="79">
        <f ca="1">RANDBETWEEN(MIN(s_input_values!$F$2:$F$4),MAX(s_input_values!$F$2:$F$4))</f>
        <v>14</v>
      </c>
      <c r="BG35" s="79">
        <f ca="1">RANDBETWEEN(MIN(s_input_values!$F$2:$F$4),MAX(s_input_values!$F$2:$F$4))</f>
        <v>10</v>
      </c>
      <c r="BH35" s="79">
        <f ca="1">RANDBETWEEN(MIN(s_input_values!$F$2:$F$4),MAX(s_input_values!$F$2:$F$4))</f>
        <v>10</v>
      </c>
      <c r="BI35" s="79">
        <f ca="1">RANDBETWEEN(MIN(s_input_values!$F$2:$F$4),MAX(s_input_values!$F$2:$F$4))</f>
        <v>30</v>
      </c>
      <c r="BJ35" s="79">
        <f t="shared" ca="1" si="0"/>
        <v>19</v>
      </c>
      <c r="BK35" s="79">
        <f t="shared" ca="1" si="1"/>
        <v>6.5</v>
      </c>
      <c r="BL35" s="86">
        <f t="shared" ca="1" si="2"/>
        <v>0.34210526315789475</v>
      </c>
    </row>
    <row r="36" spans="7:64" ht="12.5" x14ac:dyDescent="0.25">
      <c r="J36" s="138"/>
      <c r="K36" s="79" t="s">
        <v>37</v>
      </c>
      <c r="L36" s="79">
        <f ca="1">RANDBETWEEN(MIN(s_input_values!$G$2:$G$4),MAX(s_input_values!$G$2:$G$4))</f>
        <v>26</v>
      </c>
      <c r="M36" s="79">
        <f ca="1">RANDBETWEEN(MIN(s_input_values!$G$2:$G$4),MAX(s_input_values!$G$2:$G$4))</f>
        <v>17</v>
      </c>
      <c r="N36" s="79">
        <f ca="1">RANDBETWEEN(MIN(s_input_values!$G$2:$G$4),MAX(s_input_values!$G$2:$G$4))</f>
        <v>30</v>
      </c>
      <c r="O36" s="79">
        <f ca="1">RANDBETWEEN(MIN(s_input_values!$G$2:$G$4),MAX(s_input_values!$G$2:$G$4))</f>
        <v>15</v>
      </c>
      <c r="P36" s="79">
        <f ca="1">RANDBETWEEN(MIN(s_input_values!$G$2:$G$4),MAX(s_input_values!$G$2:$G$4))</f>
        <v>25</v>
      </c>
      <c r="Q36" s="79">
        <f ca="1">RANDBETWEEN(MIN(s_input_values!$G$2:$G$4),MAX(s_input_values!$G$2:$G$4))</f>
        <v>28</v>
      </c>
      <c r="R36" s="79">
        <f ca="1">RANDBETWEEN(MIN(s_input_values!$G$2:$G$4),MAX(s_input_values!$G$2:$G$4))</f>
        <v>28</v>
      </c>
      <c r="S36" s="79">
        <f ca="1">RANDBETWEEN(MIN(s_input_values!$G$2:$G$4),MAX(s_input_values!$G$2:$G$4))</f>
        <v>26</v>
      </c>
      <c r="T36" s="79">
        <f ca="1">RANDBETWEEN(MIN(s_input_values!$G$2:$G$4),MAX(s_input_values!$G$2:$G$4))</f>
        <v>24</v>
      </c>
      <c r="U36" s="79">
        <f ca="1">RANDBETWEEN(MIN(s_input_values!$G$2:$G$4),MAX(s_input_values!$G$2:$G$4))</f>
        <v>27</v>
      </c>
      <c r="V36" s="79">
        <f ca="1">RANDBETWEEN(MIN(s_input_values!$G$2:$G$4),MAX(s_input_values!$G$2:$G$4))</f>
        <v>28</v>
      </c>
      <c r="W36" s="79">
        <f ca="1">RANDBETWEEN(MIN(s_input_values!$G$2:$G$4),MAX(s_input_values!$G$2:$G$4))</f>
        <v>21</v>
      </c>
      <c r="X36" s="79">
        <f ca="1">RANDBETWEEN(MIN(s_input_values!$G$2:$G$4),MAX(s_input_values!$G$2:$G$4))</f>
        <v>17</v>
      </c>
      <c r="Y36" s="79">
        <f ca="1">RANDBETWEEN(MIN(s_input_values!$G$2:$G$4),MAX(s_input_values!$G$2:$G$4))</f>
        <v>31</v>
      </c>
      <c r="Z36" s="79">
        <f ca="1">RANDBETWEEN(MIN(s_input_values!$G$2:$G$4),MAX(s_input_values!$G$2:$G$4))</f>
        <v>17</v>
      </c>
      <c r="AA36" s="79">
        <f ca="1">RANDBETWEEN(MIN(s_input_values!$G$2:$G$4),MAX(s_input_values!$G$2:$G$4))</f>
        <v>29</v>
      </c>
      <c r="AB36" s="79">
        <f ca="1">RANDBETWEEN(MIN(s_input_values!$G$2:$G$4),MAX(s_input_values!$G$2:$G$4))</f>
        <v>11</v>
      </c>
      <c r="AC36" s="79">
        <f ca="1">RANDBETWEEN(MIN(s_input_values!$G$2:$G$4),MAX(s_input_values!$G$2:$G$4))</f>
        <v>28</v>
      </c>
      <c r="AD36" s="79">
        <f ca="1">RANDBETWEEN(MIN(s_input_values!$G$2:$G$4),MAX(s_input_values!$G$2:$G$4))</f>
        <v>24</v>
      </c>
      <c r="AE36" s="79">
        <f ca="1">RANDBETWEEN(MIN(s_input_values!$G$2:$G$4),MAX(s_input_values!$G$2:$G$4))</f>
        <v>19</v>
      </c>
      <c r="AF36" s="79">
        <f ca="1">RANDBETWEEN(MIN(s_input_values!$G$2:$G$4),MAX(s_input_values!$G$2:$G$4))</f>
        <v>32</v>
      </c>
      <c r="AG36" s="79">
        <f ca="1">RANDBETWEEN(MIN(s_input_values!$G$2:$G$4),MAX(s_input_values!$G$2:$G$4))</f>
        <v>19</v>
      </c>
      <c r="AH36" s="79">
        <f ca="1">RANDBETWEEN(MIN(s_input_values!$G$2:$G$4),MAX(s_input_values!$G$2:$G$4))</f>
        <v>19</v>
      </c>
      <c r="AI36" s="79">
        <f ca="1">RANDBETWEEN(MIN(s_input_values!$G$2:$G$4),MAX(s_input_values!$G$2:$G$4))</f>
        <v>23</v>
      </c>
      <c r="AJ36" s="79">
        <f ca="1">RANDBETWEEN(MIN(s_input_values!$G$2:$G$4),MAX(s_input_values!$G$2:$G$4))</f>
        <v>13</v>
      </c>
      <c r="AK36" s="79">
        <f ca="1">RANDBETWEEN(MIN(s_input_values!$G$2:$G$4),MAX(s_input_values!$G$2:$G$4))</f>
        <v>13</v>
      </c>
      <c r="AL36" s="79">
        <f ca="1">RANDBETWEEN(MIN(s_input_values!$G$2:$G$4),MAX(s_input_values!$G$2:$G$4))</f>
        <v>30</v>
      </c>
      <c r="AM36" s="79">
        <f ca="1">RANDBETWEEN(MIN(s_input_values!$G$2:$G$4),MAX(s_input_values!$G$2:$G$4))</f>
        <v>12</v>
      </c>
      <c r="AN36" s="79">
        <f ca="1">RANDBETWEEN(MIN(s_input_values!$G$2:$G$4),MAX(s_input_values!$G$2:$G$4))</f>
        <v>13</v>
      </c>
      <c r="AO36" s="79">
        <f ca="1">RANDBETWEEN(MIN(s_input_values!$G$2:$G$4),MAX(s_input_values!$G$2:$G$4))</f>
        <v>29</v>
      </c>
      <c r="AP36" s="79">
        <f ca="1">RANDBETWEEN(MIN(s_input_values!$G$2:$G$4),MAX(s_input_values!$G$2:$G$4))</f>
        <v>16</v>
      </c>
      <c r="AQ36" s="79">
        <f ca="1">RANDBETWEEN(MIN(s_input_values!$G$2:$G$4),MAX(s_input_values!$G$2:$G$4))</f>
        <v>18</v>
      </c>
      <c r="AR36" s="79">
        <f ca="1">RANDBETWEEN(MIN(s_input_values!$G$2:$G$4),MAX(s_input_values!$G$2:$G$4))</f>
        <v>18</v>
      </c>
      <c r="AS36" s="79">
        <f ca="1">RANDBETWEEN(MIN(s_input_values!$G$2:$G$4),MAX(s_input_values!$G$2:$G$4))</f>
        <v>16</v>
      </c>
      <c r="AT36" s="79">
        <f ca="1">RANDBETWEEN(MIN(s_input_values!$G$2:$G$4),MAX(s_input_values!$G$2:$G$4))</f>
        <v>19</v>
      </c>
      <c r="AU36" s="79">
        <f ca="1">RANDBETWEEN(MIN(s_input_values!$G$2:$G$4),MAX(s_input_values!$G$2:$G$4))</f>
        <v>29</v>
      </c>
      <c r="AV36" s="79">
        <f ca="1">RANDBETWEEN(MIN(s_input_values!$G$2:$G$4),MAX(s_input_values!$G$2:$G$4))</f>
        <v>21</v>
      </c>
      <c r="AW36" s="79">
        <f ca="1">RANDBETWEEN(MIN(s_input_values!$G$2:$G$4),MAX(s_input_values!$G$2:$G$4))</f>
        <v>17</v>
      </c>
      <c r="AX36" s="79">
        <f ca="1">RANDBETWEEN(MIN(s_input_values!$G$2:$G$4),MAX(s_input_values!$G$2:$G$4))</f>
        <v>13</v>
      </c>
      <c r="AY36" s="79">
        <f ca="1">RANDBETWEEN(MIN(s_input_values!$G$2:$G$4),MAX(s_input_values!$G$2:$G$4))</f>
        <v>13</v>
      </c>
      <c r="AZ36" s="79">
        <f ca="1">RANDBETWEEN(MIN(s_input_values!$G$2:$G$4),MAX(s_input_values!$G$2:$G$4))</f>
        <v>24</v>
      </c>
      <c r="BA36" s="79">
        <f ca="1">RANDBETWEEN(MIN(s_input_values!$G$2:$G$4),MAX(s_input_values!$G$2:$G$4))</f>
        <v>25</v>
      </c>
      <c r="BB36" s="79">
        <f ca="1">RANDBETWEEN(MIN(s_input_values!$G$2:$G$4),MAX(s_input_values!$G$2:$G$4))</f>
        <v>23</v>
      </c>
      <c r="BC36" s="79">
        <f ca="1">RANDBETWEEN(MIN(s_input_values!$G$2:$G$4),MAX(s_input_values!$G$2:$G$4))</f>
        <v>19</v>
      </c>
      <c r="BD36" s="79">
        <f ca="1">RANDBETWEEN(MIN(s_input_values!$G$2:$G$4),MAX(s_input_values!$G$2:$G$4))</f>
        <v>23</v>
      </c>
      <c r="BE36" s="79">
        <f ca="1">RANDBETWEEN(MIN(s_input_values!$G$2:$G$4),MAX(s_input_values!$G$2:$G$4))</f>
        <v>24</v>
      </c>
      <c r="BF36" s="79">
        <f ca="1">RANDBETWEEN(MIN(s_input_values!$G$2:$G$4),MAX(s_input_values!$G$2:$G$4))</f>
        <v>30</v>
      </c>
      <c r="BG36" s="79">
        <f ca="1">RANDBETWEEN(MIN(s_input_values!$G$2:$G$4),MAX(s_input_values!$G$2:$G$4))</f>
        <v>20</v>
      </c>
      <c r="BH36" s="79">
        <f ca="1">RANDBETWEEN(MIN(s_input_values!$G$2:$G$4),MAX(s_input_values!$G$2:$G$4))</f>
        <v>9</v>
      </c>
      <c r="BI36" s="79">
        <f ca="1">RANDBETWEEN(MIN(s_input_values!$G$2:$G$4),MAX(s_input_values!$G$2:$G$4))</f>
        <v>15</v>
      </c>
      <c r="BJ36" s="79">
        <f t="shared" ca="1" si="0"/>
        <v>21.400000000000002</v>
      </c>
      <c r="BK36" s="79">
        <f t="shared" ca="1" si="1"/>
        <v>6.2</v>
      </c>
      <c r="BL36" s="86">
        <f t="shared" ca="1" si="2"/>
        <v>0.28971962616822428</v>
      </c>
    </row>
    <row r="37" spans="7:64" ht="12.5" x14ac:dyDescent="0.25">
      <c r="J37" s="138"/>
      <c r="K37" s="79" t="s">
        <v>6</v>
      </c>
      <c r="L37" s="79">
        <f ca="1">RANDBETWEEN(MIN(s_input_values!$H$2:$H$4),MAX(s_input_values!$H$2:$H$4))</f>
        <v>17</v>
      </c>
      <c r="M37" s="79">
        <f ca="1">RANDBETWEEN(MIN(s_input_values!$H$2:$H$4),MAX(s_input_values!$H$2:$H$4))</f>
        <v>13</v>
      </c>
      <c r="N37" s="79">
        <f ca="1">RANDBETWEEN(MIN(s_input_values!$H$2:$H$4),MAX(s_input_values!$H$2:$H$4))</f>
        <v>19</v>
      </c>
      <c r="O37" s="79">
        <f ca="1">RANDBETWEEN(MIN(s_input_values!$H$2:$H$4),MAX(s_input_values!$H$2:$H$4))</f>
        <v>32</v>
      </c>
      <c r="P37" s="79">
        <f ca="1">RANDBETWEEN(MIN(s_input_values!$H$2:$H$4),MAX(s_input_values!$H$2:$H$4))</f>
        <v>12</v>
      </c>
      <c r="Q37" s="79">
        <f ca="1">RANDBETWEEN(MIN(s_input_values!$H$2:$H$4),MAX(s_input_values!$H$2:$H$4))</f>
        <v>24</v>
      </c>
      <c r="R37" s="79">
        <f ca="1">RANDBETWEEN(MIN(s_input_values!$H$2:$H$4),MAX(s_input_values!$H$2:$H$4))</f>
        <v>23</v>
      </c>
      <c r="S37" s="79">
        <f ca="1">RANDBETWEEN(MIN(s_input_values!$H$2:$H$4),MAX(s_input_values!$H$2:$H$4))</f>
        <v>30</v>
      </c>
      <c r="T37" s="79">
        <f ca="1">RANDBETWEEN(MIN(s_input_values!$H$2:$H$4),MAX(s_input_values!$H$2:$H$4))</f>
        <v>32</v>
      </c>
      <c r="U37" s="79">
        <f ca="1">RANDBETWEEN(MIN(s_input_values!$H$2:$H$4),MAX(s_input_values!$H$2:$H$4))</f>
        <v>20</v>
      </c>
      <c r="V37" s="79">
        <f ca="1">RANDBETWEEN(MIN(s_input_values!$H$2:$H$4),MAX(s_input_values!$H$2:$H$4))</f>
        <v>14</v>
      </c>
      <c r="W37" s="79">
        <f ca="1">RANDBETWEEN(MIN(s_input_values!$H$2:$H$4),MAX(s_input_values!$H$2:$H$4))</f>
        <v>16</v>
      </c>
      <c r="X37" s="79">
        <f ca="1">RANDBETWEEN(MIN(s_input_values!$H$2:$H$4),MAX(s_input_values!$H$2:$H$4))</f>
        <v>25</v>
      </c>
      <c r="Y37" s="79">
        <f ca="1">RANDBETWEEN(MIN(s_input_values!$H$2:$H$4),MAX(s_input_values!$H$2:$H$4))</f>
        <v>28</v>
      </c>
      <c r="Z37" s="79">
        <f ca="1">RANDBETWEEN(MIN(s_input_values!$H$2:$H$4),MAX(s_input_values!$H$2:$H$4))</f>
        <v>27</v>
      </c>
      <c r="AA37" s="79">
        <f ca="1">RANDBETWEEN(MIN(s_input_values!$H$2:$H$4),MAX(s_input_values!$H$2:$H$4))</f>
        <v>10</v>
      </c>
      <c r="AB37" s="79">
        <f ca="1">RANDBETWEEN(MIN(s_input_values!$H$2:$H$4),MAX(s_input_values!$H$2:$H$4))</f>
        <v>26</v>
      </c>
      <c r="AC37" s="79">
        <f ca="1">RANDBETWEEN(MIN(s_input_values!$H$2:$H$4),MAX(s_input_values!$H$2:$H$4))</f>
        <v>19</v>
      </c>
      <c r="AD37" s="79">
        <f ca="1">RANDBETWEEN(MIN(s_input_values!$H$2:$H$4),MAX(s_input_values!$H$2:$H$4))</f>
        <v>29</v>
      </c>
      <c r="AE37" s="79">
        <f ca="1">RANDBETWEEN(MIN(s_input_values!$H$2:$H$4),MAX(s_input_values!$H$2:$H$4))</f>
        <v>31</v>
      </c>
      <c r="AF37" s="79">
        <f ca="1">RANDBETWEEN(MIN(s_input_values!$H$2:$H$4),MAX(s_input_values!$H$2:$H$4))</f>
        <v>27</v>
      </c>
      <c r="AG37" s="79">
        <f ca="1">RANDBETWEEN(MIN(s_input_values!$H$2:$H$4),MAX(s_input_values!$H$2:$H$4))</f>
        <v>31</v>
      </c>
      <c r="AH37" s="79">
        <f ca="1">RANDBETWEEN(MIN(s_input_values!$H$2:$H$4),MAX(s_input_values!$H$2:$H$4))</f>
        <v>32</v>
      </c>
      <c r="AI37" s="79">
        <f ca="1">RANDBETWEEN(MIN(s_input_values!$H$2:$H$4),MAX(s_input_values!$H$2:$H$4))</f>
        <v>31</v>
      </c>
      <c r="AJ37" s="79">
        <f ca="1">RANDBETWEEN(MIN(s_input_values!$H$2:$H$4),MAX(s_input_values!$H$2:$H$4))</f>
        <v>12</v>
      </c>
      <c r="AK37" s="79">
        <f ca="1">RANDBETWEEN(MIN(s_input_values!$H$2:$H$4),MAX(s_input_values!$H$2:$H$4))</f>
        <v>15</v>
      </c>
      <c r="AL37" s="79">
        <f ca="1">RANDBETWEEN(MIN(s_input_values!$H$2:$H$4),MAX(s_input_values!$H$2:$H$4))</f>
        <v>17</v>
      </c>
      <c r="AM37" s="79">
        <f ca="1">RANDBETWEEN(MIN(s_input_values!$H$2:$H$4),MAX(s_input_values!$H$2:$H$4))</f>
        <v>13</v>
      </c>
      <c r="AN37" s="79">
        <f ca="1">RANDBETWEEN(MIN(s_input_values!$H$2:$H$4),MAX(s_input_values!$H$2:$H$4))</f>
        <v>16</v>
      </c>
      <c r="AO37" s="79">
        <f ca="1">RANDBETWEEN(MIN(s_input_values!$H$2:$H$4),MAX(s_input_values!$H$2:$H$4))</f>
        <v>26</v>
      </c>
      <c r="AP37" s="79">
        <f ca="1">RANDBETWEEN(MIN(s_input_values!$H$2:$H$4),MAX(s_input_values!$H$2:$H$4))</f>
        <v>25</v>
      </c>
      <c r="AQ37" s="79">
        <f ca="1">RANDBETWEEN(MIN(s_input_values!$H$2:$H$4),MAX(s_input_values!$H$2:$H$4))</f>
        <v>28</v>
      </c>
      <c r="AR37" s="79">
        <f ca="1">RANDBETWEEN(MIN(s_input_values!$H$2:$H$4),MAX(s_input_values!$H$2:$H$4))</f>
        <v>31</v>
      </c>
      <c r="AS37" s="79">
        <f ca="1">RANDBETWEEN(MIN(s_input_values!$H$2:$H$4),MAX(s_input_values!$H$2:$H$4))</f>
        <v>18</v>
      </c>
      <c r="AT37" s="79">
        <f ca="1">RANDBETWEEN(MIN(s_input_values!$H$2:$H$4),MAX(s_input_values!$H$2:$H$4))</f>
        <v>15</v>
      </c>
      <c r="AU37" s="79">
        <f ca="1">RANDBETWEEN(MIN(s_input_values!$H$2:$H$4),MAX(s_input_values!$H$2:$H$4))</f>
        <v>22</v>
      </c>
      <c r="AV37" s="79">
        <f ca="1">RANDBETWEEN(MIN(s_input_values!$H$2:$H$4),MAX(s_input_values!$H$2:$H$4))</f>
        <v>18</v>
      </c>
      <c r="AW37" s="79">
        <f ca="1">RANDBETWEEN(MIN(s_input_values!$H$2:$H$4),MAX(s_input_values!$H$2:$H$4))</f>
        <v>29</v>
      </c>
      <c r="AX37" s="79">
        <f ca="1">RANDBETWEEN(MIN(s_input_values!$H$2:$H$4),MAX(s_input_values!$H$2:$H$4))</f>
        <v>24</v>
      </c>
      <c r="AY37" s="79">
        <f ca="1">RANDBETWEEN(MIN(s_input_values!$H$2:$H$4),MAX(s_input_values!$H$2:$H$4))</f>
        <v>32</v>
      </c>
      <c r="AZ37" s="79">
        <f ca="1">RANDBETWEEN(MIN(s_input_values!$H$2:$H$4),MAX(s_input_values!$H$2:$H$4))</f>
        <v>10</v>
      </c>
      <c r="BA37" s="79">
        <f ca="1">RANDBETWEEN(MIN(s_input_values!$H$2:$H$4),MAX(s_input_values!$H$2:$H$4))</f>
        <v>19</v>
      </c>
      <c r="BB37" s="79">
        <f ca="1">RANDBETWEEN(MIN(s_input_values!$H$2:$H$4),MAX(s_input_values!$H$2:$H$4))</f>
        <v>10</v>
      </c>
      <c r="BC37" s="79">
        <f ca="1">RANDBETWEEN(MIN(s_input_values!$H$2:$H$4),MAX(s_input_values!$H$2:$H$4))</f>
        <v>11</v>
      </c>
      <c r="BD37" s="79">
        <f ca="1">RANDBETWEEN(MIN(s_input_values!$H$2:$H$4),MAX(s_input_values!$H$2:$H$4))</f>
        <v>20</v>
      </c>
      <c r="BE37" s="79">
        <f ca="1">RANDBETWEEN(MIN(s_input_values!$H$2:$H$4),MAX(s_input_values!$H$2:$H$4))</f>
        <v>28</v>
      </c>
      <c r="BF37" s="79">
        <f ca="1">RANDBETWEEN(MIN(s_input_values!$H$2:$H$4),MAX(s_input_values!$H$2:$H$4))</f>
        <v>10</v>
      </c>
      <c r="BG37" s="79">
        <f ca="1">RANDBETWEEN(MIN(s_input_values!$H$2:$H$4),MAX(s_input_values!$H$2:$H$4))</f>
        <v>27</v>
      </c>
      <c r="BH37" s="79">
        <f ca="1">RANDBETWEEN(MIN(s_input_values!$H$2:$H$4),MAX(s_input_values!$H$2:$H$4))</f>
        <v>28</v>
      </c>
      <c r="BI37" s="79">
        <f ca="1">RANDBETWEEN(MIN(s_input_values!$H$2:$H$4),MAX(s_input_values!$H$2:$H$4))</f>
        <v>15</v>
      </c>
      <c r="BJ37" s="79">
        <f t="shared" ca="1" si="0"/>
        <v>21.8</v>
      </c>
      <c r="BK37" s="79">
        <f t="shared" ca="1" si="1"/>
        <v>7.3</v>
      </c>
      <c r="BL37" s="86">
        <f t="shared" ca="1" si="2"/>
        <v>0.33486238532110091</v>
      </c>
    </row>
    <row r="38" spans="7:64" ht="12.5" x14ac:dyDescent="0.25">
      <c r="G38" s="140" t="s">
        <v>51</v>
      </c>
      <c r="H38" s="138"/>
      <c r="I38" s="138"/>
      <c r="BL38" s="86">
        <f ca="1">AVERAGE(BL29:BL37)</f>
        <v>0.30920313467353222</v>
      </c>
    </row>
    <row r="39" spans="7:64" ht="15.75" customHeight="1" x14ac:dyDescent="0.25">
      <c r="G39" s="138"/>
      <c r="H39" s="138"/>
      <c r="I39" s="138"/>
    </row>
    <row r="40" spans="7:64" ht="15.75" customHeight="1" x14ac:dyDescent="0.25">
      <c r="G40" s="138"/>
      <c r="H40" s="138"/>
      <c r="I40" s="138"/>
    </row>
    <row r="41" spans="7:64" ht="15.75" customHeight="1" x14ac:dyDescent="0.25">
      <c r="G41" s="138"/>
      <c r="H41" s="138"/>
      <c r="I41" s="138"/>
    </row>
    <row r="42" spans="7:64" ht="12.5" x14ac:dyDescent="0.25">
      <c r="J42" s="137" t="s">
        <v>42</v>
      </c>
      <c r="K42" s="79" t="s">
        <v>47</v>
      </c>
      <c r="L42" s="79">
        <v>1</v>
      </c>
      <c r="M42" s="79">
        <v>2</v>
      </c>
      <c r="N42" s="79">
        <v>3</v>
      </c>
      <c r="O42" s="79">
        <v>4</v>
      </c>
      <c r="P42" s="79">
        <v>5</v>
      </c>
      <c r="Q42" s="79">
        <v>6</v>
      </c>
      <c r="R42" s="79">
        <v>7</v>
      </c>
      <c r="S42" s="79">
        <v>8</v>
      </c>
      <c r="T42" s="79">
        <v>9</v>
      </c>
      <c r="U42" s="79">
        <v>10</v>
      </c>
      <c r="V42" s="79">
        <v>11</v>
      </c>
      <c r="W42" s="79">
        <v>12</v>
      </c>
      <c r="X42" s="79">
        <v>13</v>
      </c>
      <c r="Y42" s="79">
        <v>14</v>
      </c>
      <c r="Z42" s="79">
        <v>15</v>
      </c>
      <c r="AA42" s="79">
        <v>16</v>
      </c>
      <c r="AB42" s="79">
        <v>17</v>
      </c>
      <c r="AC42" s="79">
        <v>18</v>
      </c>
      <c r="AD42" s="79">
        <v>19</v>
      </c>
      <c r="AE42" s="79">
        <v>20</v>
      </c>
      <c r="AF42" s="79">
        <v>21</v>
      </c>
      <c r="AG42" s="79">
        <v>22</v>
      </c>
      <c r="AH42" s="79">
        <v>23</v>
      </c>
      <c r="AI42" s="79">
        <v>24</v>
      </c>
      <c r="AJ42" s="79">
        <v>25</v>
      </c>
      <c r="AK42" s="79">
        <v>26</v>
      </c>
      <c r="AL42" s="79">
        <v>27</v>
      </c>
      <c r="AM42" s="79">
        <v>28</v>
      </c>
      <c r="AN42" s="79">
        <v>29</v>
      </c>
      <c r="AO42" s="79">
        <v>30</v>
      </c>
      <c r="AP42" s="79">
        <v>31</v>
      </c>
      <c r="AQ42" s="79">
        <v>32</v>
      </c>
      <c r="AR42" s="79">
        <v>33</v>
      </c>
      <c r="AS42" s="79">
        <v>34</v>
      </c>
      <c r="AT42" s="79">
        <v>35</v>
      </c>
      <c r="AU42" s="79">
        <v>36</v>
      </c>
      <c r="AV42" s="79">
        <v>37</v>
      </c>
      <c r="AW42" s="79">
        <v>38</v>
      </c>
      <c r="AX42" s="79">
        <v>39</v>
      </c>
      <c r="AY42" s="79">
        <v>40</v>
      </c>
      <c r="AZ42" s="79">
        <v>41</v>
      </c>
      <c r="BA42" s="79">
        <v>42</v>
      </c>
      <c r="BB42" s="79">
        <v>43</v>
      </c>
      <c r="BC42" s="79">
        <v>44</v>
      </c>
      <c r="BD42" s="79">
        <v>45</v>
      </c>
      <c r="BE42" s="79">
        <v>46</v>
      </c>
      <c r="BF42" s="79">
        <v>47</v>
      </c>
      <c r="BG42" s="79">
        <v>48</v>
      </c>
      <c r="BH42" s="79">
        <v>49</v>
      </c>
      <c r="BI42" s="79">
        <v>50</v>
      </c>
      <c r="BJ42" s="79" t="s">
        <v>48</v>
      </c>
      <c r="BK42" s="79" t="s">
        <v>49</v>
      </c>
      <c r="BL42" s="79" t="s">
        <v>50</v>
      </c>
    </row>
    <row r="43" spans="7:64" ht="12.5" x14ac:dyDescent="0.25">
      <c r="J43" s="138"/>
      <c r="K43" s="79" t="s">
        <v>2</v>
      </c>
      <c r="L43" s="79">
        <f ca="1">RANDBETWEEN(MIN(s_input_values!$D$7:$D$9),MAX(s_input_values!$D$7:$D$9))</f>
        <v>41</v>
      </c>
      <c r="M43" s="79">
        <f ca="1">RANDBETWEEN(MIN(s_input_values!$D$7:$D$9),MAX(s_input_values!$D$7:$D$9))</f>
        <v>31</v>
      </c>
      <c r="N43" s="79">
        <f ca="1">RANDBETWEEN(MIN(s_input_values!$D$7:$D$9),MAX(s_input_values!$D$7:$D$9))</f>
        <v>25</v>
      </c>
      <c r="O43" s="79">
        <f ca="1">RANDBETWEEN(MIN(s_input_values!$D$7:$D$9),MAX(s_input_values!$D$7:$D$9))</f>
        <v>44</v>
      </c>
      <c r="P43" s="79">
        <f ca="1">RANDBETWEEN(MIN(s_input_values!$D$7:$D$9),MAX(s_input_values!$D$7:$D$9))</f>
        <v>40</v>
      </c>
      <c r="Q43" s="79">
        <f ca="1">RANDBETWEEN(MIN(s_input_values!$D$7:$D$9),MAX(s_input_values!$D$7:$D$9))</f>
        <v>46</v>
      </c>
      <c r="R43" s="79">
        <f ca="1">RANDBETWEEN(MIN(s_input_values!$D$7:$D$9),MAX(s_input_values!$D$7:$D$9))</f>
        <v>29</v>
      </c>
      <c r="S43" s="79">
        <f ca="1">RANDBETWEEN(MIN(s_input_values!$D$7:$D$9),MAX(s_input_values!$D$7:$D$9))</f>
        <v>31</v>
      </c>
      <c r="T43" s="79">
        <f ca="1">RANDBETWEEN(MIN(s_input_values!$D$7:$D$9),MAX(s_input_values!$D$7:$D$9))</f>
        <v>41</v>
      </c>
      <c r="U43" s="79">
        <f ca="1">RANDBETWEEN(MIN(s_input_values!$D$7:$D$9),MAX(s_input_values!$D$7:$D$9))</f>
        <v>60</v>
      </c>
      <c r="V43" s="79">
        <f ca="1">RANDBETWEEN(MIN(s_input_values!$D$7:$D$9),MAX(s_input_values!$D$7:$D$9))</f>
        <v>35</v>
      </c>
      <c r="W43" s="79">
        <f ca="1">RANDBETWEEN(MIN(s_input_values!$D$7:$D$9),MAX(s_input_values!$D$7:$D$9))</f>
        <v>28</v>
      </c>
      <c r="X43" s="79">
        <f ca="1">RANDBETWEEN(MIN(s_input_values!$D$7:$D$9),MAX(s_input_values!$D$7:$D$9))</f>
        <v>38</v>
      </c>
      <c r="Y43" s="79">
        <f ca="1">RANDBETWEEN(MIN(s_input_values!$D$7:$D$9),MAX(s_input_values!$D$7:$D$9))</f>
        <v>50</v>
      </c>
      <c r="Z43" s="79">
        <f ca="1">RANDBETWEEN(MIN(s_input_values!$D$7:$D$9),MAX(s_input_values!$D$7:$D$9))</f>
        <v>27</v>
      </c>
      <c r="AA43" s="79">
        <f ca="1">RANDBETWEEN(MIN(s_input_values!$D$7:$D$9),MAX(s_input_values!$D$7:$D$9))</f>
        <v>34</v>
      </c>
      <c r="AB43" s="79">
        <f ca="1">RANDBETWEEN(MIN(s_input_values!$D$7:$D$9),MAX(s_input_values!$D$7:$D$9))</f>
        <v>36</v>
      </c>
      <c r="AC43" s="79">
        <f ca="1">RANDBETWEEN(MIN(s_input_values!$D$7:$D$9),MAX(s_input_values!$D$7:$D$9))</f>
        <v>43</v>
      </c>
      <c r="AD43" s="79">
        <f ca="1">RANDBETWEEN(MIN(s_input_values!$D$7:$D$9),MAX(s_input_values!$D$7:$D$9))</f>
        <v>48</v>
      </c>
      <c r="AE43" s="79">
        <f ca="1">RANDBETWEEN(MIN(s_input_values!$D$7:$D$9),MAX(s_input_values!$D$7:$D$9))</f>
        <v>26</v>
      </c>
      <c r="AF43" s="79">
        <f ca="1">RANDBETWEEN(MIN(s_input_values!$D$7:$D$9),MAX(s_input_values!$D$7:$D$9))</f>
        <v>28</v>
      </c>
      <c r="AG43" s="79">
        <f ca="1">RANDBETWEEN(MIN(s_input_values!$D$7:$D$9),MAX(s_input_values!$D$7:$D$9))</f>
        <v>34</v>
      </c>
      <c r="AH43" s="79">
        <f ca="1">RANDBETWEEN(MIN(s_input_values!$D$7:$D$9),MAX(s_input_values!$D$7:$D$9))</f>
        <v>28</v>
      </c>
      <c r="AI43" s="79">
        <f ca="1">RANDBETWEEN(MIN(s_input_values!$D$7:$D$9),MAX(s_input_values!$D$7:$D$9))</f>
        <v>36</v>
      </c>
      <c r="AJ43" s="79">
        <f ca="1">RANDBETWEEN(MIN(s_input_values!$D$7:$D$9),MAX(s_input_values!$D$7:$D$9))</f>
        <v>52</v>
      </c>
      <c r="AK43" s="79">
        <f ca="1">RANDBETWEEN(MIN(s_input_values!$D$7:$D$9),MAX(s_input_values!$D$7:$D$9))</f>
        <v>28</v>
      </c>
      <c r="AL43" s="79">
        <f ca="1">RANDBETWEEN(MIN(s_input_values!$D$7:$D$9),MAX(s_input_values!$D$7:$D$9))</f>
        <v>47</v>
      </c>
      <c r="AM43" s="79">
        <f ca="1">RANDBETWEEN(MIN(s_input_values!$D$7:$D$9),MAX(s_input_values!$D$7:$D$9))</f>
        <v>43</v>
      </c>
      <c r="AN43" s="79">
        <f ca="1">RANDBETWEEN(MIN(s_input_values!$D$7:$D$9),MAX(s_input_values!$D$7:$D$9))</f>
        <v>44</v>
      </c>
      <c r="AO43" s="79">
        <f ca="1">RANDBETWEEN(MIN(s_input_values!$D$7:$D$9),MAX(s_input_values!$D$7:$D$9))</f>
        <v>38</v>
      </c>
      <c r="AP43" s="79">
        <f ca="1">RANDBETWEEN(MIN(s_input_values!$D$7:$D$9),MAX(s_input_values!$D$7:$D$9))</f>
        <v>50</v>
      </c>
      <c r="AQ43" s="79">
        <f ca="1">RANDBETWEEN(MIN(s_input_values!$D$7:$D$9),MAX(s_input_values!$D$7:$D$9))</f>
        <v>45</v>
      </c>
      <c r="AR43" s="79">
        <f ca="1">RANDBETWEEN(MIN(s_input_values!$D$7:$D$9),MAX(s_input_values!$D$7:$D$9))</f>
        <v>57</v>
      </c>
      <c r="AS43" s="79">
        <f ca="1">RANDBETWEEN(MIN(s_input_values!$D$7:$D$9),MAX(s_input_values!$D$7:$D$9))</f>
        <v>58</v>
      </c>
      <c r="AT43" s="79">
        <f ca="1">RANDBETWEEN(MIN(s_input_values!$D$7:$D$9),MAX(s_input_values!$D$7:$D$9))</f>
        <v>48</v>
      </c>
      <c r="AU43" s="79">
        <f ca="1">RANDBETWEEN(MIN(s_input_values!$D$7:$D$9),MAX(s_input_values!$D$7:$D$9))</f>
        <v>58</v>
      </c>
      <c r="AV43" s="79">
        <f ca="1">RANDBETWEEN(MIN(s_input_values!$D$7:$D$9),MAX(s_input_values!$D$7:$D$9))</f>
        <v>43</v>
      </c>
      <c r="AW43" s="79">
        <f ca="1">RANDBETWEEN(MIN(s_input_values!$D$7:$D$9),MAX(s_input_values!$D$7:$D$9))</f>
        <v>41</v>
      </c>
      <c r="AX43" s="79">
        <f ca="1">RANDBETWEEN(MIN(s_input_values!$D$7:$D$9),MAX(s_input_values!$D$7:$D$9))</f>
        <v>40</v>
      </c>
      <c r="AY43" s="79">
        <f ca="1">RANDBETWEEN(MIN(s_input_values!$D$7:$D$9),MAX(s_input_values!$D$7:$D$9))</f>
        <v>51</v>
      </c>
      <c r="AZ43" s="79">
        <f ca="1">RANDBETWEEN(MIN(s_input_values!$D$7:$D$9),MAX(s_input_values!$D$7:$D$9))</f>
        <v>41</v>
      </c>
      <c r="BA43" s="79">
        <f ca="1">RANDBETWEEN(MIN(s_input_values!$D$7:$D$9),MAX(s_input_values!$D$7:$D$9))</f>
        <v>35</v>
      </c>
      <c r="BB43" s="79">
        <f ca="1">RANDBETWEEN(MIN(s_input_values!$D$7:$D$9),MAX(s_input_values!$D$7:$D$9))</f>
        <v>29</v>
      </c>
      <c r="BC43" s="79">
        <f ca="1">RANDBETWEEN(MIN(s_input_values!$D$7:$D$9),MAX(s_input_values!$D$7:$D$9))</f>
        <v>57</v>
      </c>
      <c r="BD43" s="79">
        <f ca="1">RANDBETWEEN(MIN(s_input_values!$D$7:$D$9),MAX(s_input_values!$D$7:$D$9))</f>
        <v>36</v>
      </c>
      <c r="BE43" s="79">
        <f ca="1">RANDBETWEEN(MIN(s_input_values!$D$7:$D$9),MAX(s_input_values!$D$7:$D$9))</f>
        <v>25</v>
      </c>
      <c r="BF43" s="79">
        <f ca="1">RANDBETWEEN(MIN(s_input_values!$D$7:$D$9),MAX(s_input_values!$D$7:$D$9))</f>
        <v>50</v>
      </c>
      <c r="BG43" s="79">
        <f ca="1">RANDBETWEEN(MIN(s_input_values!$D$7:$D$9),MAX(s_input_values!$D$7:$D$9))</f>
        <v>27</v>
      </c>
      <c r="BH43" s="79">
        <f ca="1">RANDBETWEEN(MIN(s_input_values!$D$7:$D$9),MAX(s_input_values!$D$7:$D$9))</f>
        <v>34</v>
      </c>
      <c r="BI43" s="79">
        <f ca="1">RANDBETWEEN(MIN(s_input_values!$D$7:$D$9),MAX(s_input_values!$D$7:$D$9))</f>
        <v>31</v>
      </c>
      <c r="BJ43" s="79">
        <f t="shared" ref="BJ43:BJ51" ca="1" si="3">ROUNDUP(AVERAGE(L43:BI43),1)</f>
        <v>39.800000000000004</v>
      </c>
      <c r="BK43" s="79">
        <f t="shared" ref="BK43:BK51" ca="1" si="4">ROUND(STDEV(L43:BI43),1)</f>
        <v>9.8000000000000007</v>
      </c>
      <c r="BL43" s="86">
        <f t="shared" ref="BL43:BL51" ca="1" si="5">BK43/BJ43</f>
        <v>0.24623115577889446</v>
      </c>
    </row>
    <row r="44" spans="7:64" ht="12.5" x14ac:dyDescent="0.25">
      <c r="J44" s="138"/>
      <c r="K44" s="79" t="s">
        <v>32</v>
      </c>
      <c r="L44" s="79">
        <f ca="1">RANDBETWEEN(MIN(s_input_values!$D$7:$D$9),MAX(s_input_values!$D$7:$D$9))</f>
        <v>33</v>
      </c>
      <c r="M44" s="79">
        <f ca="1">RANDBETWEEN(MIN(s_input_values!$D$7:$D$9),MAX(s_input_values!$D$7:$D$9))</f>
        <v>45</v>
      </c>
      <c r="N44" s="79">
        <f ca="1">RANDBETWEEN(MIN(s_input_values!$D$7:$D$9),MAX(s_input_values!$D$7:$D$9))</f>
        <v>25</v>
      </c>
      <c r="O44" s="79">
        <f ca="1">RANDBETWEEN(MIN(s_input_values!$D$7:$D$9),MAX(s_input_values!$D$7:$D$9))</f>
        <v>37</v>
      </c>
      <c r="P44" s="79">
        <f ca="1">RANDBETWEEN(MIN(s_input_values!$D$7:$D$9),MAX(s_input_values!$D$7:$D$9))</f>
        <v>34</v>
      </c>
      <c r="Q44" s="79">
        <f ca="1">RANDBETWEEN(MIN(s_input_values!$D$7:$D$9),MAX(s_input_values!$D$7:$D$9))</f>
        <v>44</v>
      </c>
      <c r="R44" s="79">
        <f ca="1">RANDBETWEEN(MIN(s_input_values!$D$7:$D$9),MAX(s_input_values!$D$7:$D$9))</f>
        <v>41</v>
      </c>
      <c r="S44" s="79">
        <f ca="1">RANDBETWEEN(MIN(s_input_values!$D$7:$D$9),MAX(s_input_values!$D$7:$D$9))</f>
        <v>33</v>
      </c>
      <c r="T44" s="79">
        <f ca="1">RANDBETWEEN(MIN(s_input_values!$D$7:$D$9),MAX(s_input_values!$D$7:$D$9))</f>
        <v>54</v>
      </c>
      <c r="U44" s="79">
        <f ca="1">RANDBETWEEN(MIN(s_input_values!$D$7:$D$9),MAX(s_input_values!$D$7:$D$9))</f>
        <v>60</v>
      </c>
      <c r="V44" s="79">
        <f ca="1">RANDBETWEEN(MIN(s_input_values!$D$7:$D$9),MAX(s_input_values!$D$7:$D$9))</f>
        <v>27</v>
      </c>
      <c r="W44" s="79">
        <f ca="1">RANDBETWEEN(MIN(s_input_values!$D$7:$D$9),MAX(s_input_values!$D$7:$D$9))</f>
        <v>54</v>
      </c>
      <c r="X44" s="79">
        <f ca="1">RANDBETWEEN(MIN(s_input_values!$D$7:$D$9),MAX(s_input_values!$D$7:$D$9))</f>
        <v>35</v>
      </c>
      <c r="Y44" s="79">
        <f ca="1">RANDBETWEEN(MIN(s_input_values!$D$7:$D$9),MAX(s_input_values!$D$7:$D$9))</f>
        <v>35</v>
      </c>
      <c r="Z44" s="79">
        <f ca="1">RANDBETWEEN(MIN(s_input_values!$D$7:$D$9),MAX(s_input_values!$D$7:$D$9))</f>
        <v>34</v>
      </c>
      <c r="AA44" s="79">
        <f ca="1">RANDBETWEEN(MIN(s_input_values!$D$7:$D$9),MAX(s_input_values!$D$7:$D$9))</f>
        <v>28</v>
      </c>
      <c r="AB44" s="79">
        <f ca="1">RANDBETWEEN(MIN(s_input_values!$D$7:$D$9),MAX(s_input_values!$D$7:$D$9))</f>
        <v>57</v>
      </c>
      <c r="AC44" s="79">
        <f ca="1">RANDBETWEEN(MIN(s_input_values!$D$7:$D$9),MAX(s_input_values!$D$7:$D$9))</f>
        <v>31</v>
      </c>
      <c r="AD44" s="79">
        <f ca="1">RANDBETWEEN(MIN(s_input_values!$D$7:$D$9),MAX(s_input_values!$D$7:$D$9))</f>
        <v>36</v>
      </c>
      <c r="AE44" s="79">
        <f ca="1">RANDBETWEEN(MIN(s_input_values!$D$7:$D$9),MAX(s_input_values!$D$7:$D$9))</f>
        <v>28</v>
      </c>
      <c r="AF44" s="79">
        <f ca="1">RANDBETWEEN(MIN(s_input_values!$D$7:$D$9),MAX(s_input_values!$D$7:$D$9))</f>
        <v>27</v>
      </c>
      <c r="AG44" s="79">
        <f ca="1">RANDBETWEEN(MIN(s_input_values!$D$7:$D$9),MAX(s_input_values!$D$7:$D$9))</f>
        <v>49</v>
      </c>
      <c r="AH44" s="79">
        <f ca="1">RANDBETWEEN(MIN(s_input_values!$D$7:$D$9),MAX(s_input_values!$D$7:$D$9))</f>
        <v>34</v>
      </c>
      <c r="AI44" s="79">
        <f ca="1">RANDBETWEEN(MIN(s_input_values!$D$7:$D$9),MAX(s_input_values!$D$7:$D$9))</f>
        <v>57</v>
      </c>
      <c r="AJ44" s="79">
        <f ca="1">RANDBETWEEN(MIN(s_input_values!$D$7:$D$9),MAX(s_input_values!$D$7:$D$9))</f>
        <v>54</v>
      </c>
      <c r="AK44" s="79">
        <f ca="1">RANDBETWEEN(MIN(s_input_values!$D$7:$D$9),MAX(s_input_values!$D$7:$D$9))</f>
        <v>26</v>
      </c>
      <c r="AL44" s="79">
        <f ca="1">RANDBETWEEN(MIN(s_input_values!$D$7:$D$9),MAX(s_input_values!$D$7:$D$9))</f>
        <v>25</v>
      </c>
      <c r="AM44" s="79">
        <f ca="1">RANDBETWEEN(MIN(s_input_values!$D$7:$D$9),MAX(s_input_values!$D$7:$D$9))</f>
        <v>27</v>
      </c>
      <c r="AN44" s="79">
        <f ca="1">RANDBETWEEN(MIN(s_input_values!$D$7:$D$9),MAX(s_input_values!$D$7:$D$9))</f>
        <v>48</v>
      </c>
      <c r="AO44" s="79">
        <f ca="1">RANDBETWEEN(MIN(s_input_values!$D$7:$D$9),MAX(s_input_values!$D$7:$D$9))</f>
        <v>48</v>
      </c>
      <c r="AP44" s="79">
        <f ca="1">RANDBETWEEN(MIN(s_input_values!$D$7:$D$9),MAX(s_input_values!$D$7:$D$9))</f>
        <v>42</v>
      </c>
      <c r="AQ44" s="79">
        <f ca="1">RANDBETWEEN(MIN(s_input_values!$D$7:$D$9),MAX(s_input_values!$D$7:$D$9))</f>
        <v>43</v>
      </c>
      <c r="AR44" s="79">
        <f ca="1">RANDBETWEEN(MIN(s_input_values!$D$7:$D$9),MAX(s_input_values!$D$7:$D$9))</f>
        <v>55</v>
      </c>
      <c r="AS44" s="79">
        <f ca="1">RANDBETWEEN(MIN(s_input_values!$D$7:$D$9),MAX(s_input_values!$D$7:$D$9))</f>
        <v>25</v>
      </c>
      <c r="AT44" s="79">
        <f ca="1">RANDBETWEEN(MIN(s_input_values!$D$7:$D$9),MAX(s_input_values!$D$7:$D$9))</f>
        <v>42</v>
      </c>
      <c r="AU44" s="79">
        <f ca="1">RANDBETWEEN(MIN(s_input_values!$D$7:$D$9),MAX(s_input_values!$D$7:$D$9))</f>
        <v>40</v>
      </c>
      <c r="AV44" s="79">
        <f ca="1">RANDBETWEEN(MIN(s_input_values!$D$7:$D$9),MAX(s_input_values!$D$7:$D$9))</f>
        <v>39</v>
      </c>
      <c r="AW44" s="79">
        <f ca="1">RANDBETWEEN(MIN(s_input_values!$D$7:$D$9),MAX(s_input_values!$D$7:$D$9))</f>
        <v>56</v>
      </c>
      <c r="AX44" s="79">
        <f ca="1">RANDBETWEEN(MIN(s_input_values!$D$7:$D$9),MAX(s_input_values!$D$7:$D$9))</f>
        <v>34</v>
      </c>
      <c r="AY44" s="79">
        <f ca="1">RANDBETWEEN(MIN(s_input_values!$D$7:$D$9),MAX(s_input_values!$D$7:$D$9))</f>
        <v>50</v>
      </c>
      <c r="AZ44" s="79">
        <f ca="1">RANDBETWEEN(MIN(s_input_values!$D$7:$D$9),MAX(s_input_values!$D$7:$D$9))</f>
        <v>55</v>
      </c>
      <c r="BA44" s="79">
        <f ca="1">RANDBETWEEN(MIN(s_input_values!$D$7:$D$9),MAX(s_input_values!$D$7:$D$9))</f>
        <v>25</v>
      </c>
      <c r="BB44" s="79">
        <f ca="1">RANDBETWEEN(MIN(s_input_values!$D$7:$D$9),MAX(s_input_values!$D$7:$D$9))</f>
        <v>29</v>
      </c>
      <c r="BC44" s="79">
        <f ca="1">RANDBETWEEN(MIN(s_input_values!$D$7:$D$9),MAX(s_input_values!$D$7:$D$9))</f>
        <v>51</v>
      </c>
      <c r="BD44" s="79">
        <f ca="1">RANDBETWEEN(MIN(s_input_values!$D$7:$D$9),MAX(s_input_values!$D$7:$D$9))</f>
        <v>27</v>
      </c>
      <c r="BE44" s="79">
        <f ca="1">RANDBETWEEN(MIN(s_input_values!$D$7:$D$9),MAX(s_input_values!$D$7:$D$9))</f>
        <v>38</v>
      </c>
      <c r="BF44" s="79">
        <f ca="1">RANDBETWEEN(MIN(s_input_values!$D$7:$D$9),MAX(s_input_values!$D$7:$D$9))</f>
        <v>39</v>
      </c>
      <c r="BG44" s="79">
        <f ca="1">RANDBETWEEN(MIN(s_input_values!$D$7:$D$9),MAX(s_input_values!$D$7:$D$9))</f>
        <v>46</v>
      </c>
      <c r="BH44" s="79">
        <f ca="1">RANDBETWEEN(MIN(s_input_values!$D$7:$D$9),MAX(s_input_values!$D$7:$D$9))</f>
        <v>49</v>
      </c>
      <c r="BI44" s="79">
        <f ca="1">RANDBETWEEN(MIN(s_input_values!$D$7:$D$9),MAX(s_input_values!$D$7:$D$9))</f>
        <v>51</v>
      </c>
      <c r="BJ44" s="79">
        <f t="shared" ca="1" si="3"/>
        <v>40.1</v>
      </c>
      <c r="BK44" s="79">
        <f t="shared" ca="1" si="4"/>
        <v>10.7</v>
      </c>
      <c r="BL44" s="86">
        <f t="shared" ca="1" si="5"/>
        <v>0.26683291770573564</v>
      </c>
    </row>
    <row r="45" spans="7:64" ht="12.5" x14ac:dyDescent="0.25">
      <c r="J45" s="138"/>
      <c r="K45" s="79" t="s">
        <v>33</v>
      </c>
      <c r="L45" s="79">
        <f ca="1">RANDBETWEEN(MIN(s_input_values!$D$7:$D$9),MAX(s_input_values!$D$7:$D$9))</f>
        <v>48</v>
      </c>
      <c r="M45" s="79">
        <f ca="1">RANDBETWEEN(MIN(s_input_values!$D$7:$D$9),MAX(s_input_values!$D$7:$D$9))</f>
        <v>54</v>
      </c>
      <c r="N45" s="79">
        <f ca="1">RANDBETWEEN(MIN(s_input_values!$D$7:$D$9),MAX(s_input_values!$D$7:$D$9))</f>
        <v>37</v>
      </c>
      <c r="O45" s="79">
        <f ca="1">RANDBETWEEN(MIN(s_input_values!$D$7:$D$9),MAX(s_input_values!$D$7:$D$9))</f>
        <v>26</v>
      </c>
      <c r="P45" s="79">
        <f ca="1">RANDBETWEEN(MIN(s_input_values!$D$7:$D$9),MAX(s_input_values!$D$7:$D$9))</f>
        <v>44</v>
      </c>
      <c r="Q45" s="79">
        <f ca="1">RANDBETWEEN(MIN(s_input_values!$D$7:$D$9),MAX(s_input_values!$D$7:$D$9))</f>
        <v>50</v>
      </c>
      <c r="R45" s="79">
        <f ca="1">RANDBETWEEN(MIN(s_input_values!$D$7:$D$9),MAX(s_input_values!$D$7:$D$9))</f>
        <v>33</v>
      </c>
      <c r="S45" s="79">
        <f ca="1">RANDBETWEEN(MIN(s_input_values!$D$7:$D$9),MAX(s_input_values!$D$7:$D$9))</f>
        <v>56</v>
      </c>
      <c r="T45" s="79">
        <f ca="1">RANDBETWEEN(MIN(s_input_values!$D$7:$D$9),MAX(s_input_values!$D$7:$D$9))</f>
        <v>25</v>
      </c>
      <c r="U45" s="79">
        <f ca="1">RANDBETWEEN(MIN(s_input_values!$D$7:$D$9),MAX(s_input_values!$D$7:$D$9))</f>
        <v>31</v>
      </c>
      <c r="V45" s="79">
        <f ca="1">RANDBETWEEN(MIN(s_input_values!$D$7:$D$9),MAX(s_input_values!$D$7:$D$9))</f>
        <v>52</v>
      </c>
      <c r="W45" s="79">
        <f ca="1">RANDBETWEEN(MIN(s_input_values!$D$7:$D$9),MAX(s_input_values!$D$7:$D$9))</f>
        <v>39</v>
      </c>
      <c r="X45" s="79">
        <f ca="1">RANDBETWEEN(MIN(s_input_values!$D$7:$D$9),MAX(s_input_values!$D$7:$D$9))</f>
        <v>28</v>
      </c>
      <c r="Y45" s="79">
        <f ca="1">RANDBETWEEN(MIN(s_input_values!$D$7:$D$9),MAX(s_input_values!$D$7:$D$9))</f>
        <v>40</v>
      </c>
      <c r="Z45" s="79">
        <f ca="1">RANDBETWEEN(MIN(s_input_values!$D$7:$D$9),MAX(s_input_values!$D$7:$D$9))</f>
        <v>26</v>
      </c>
      <c r="AA45" s="79">
        <f ca="1">RANDBETWEEN(MIN(s_input_values!$D$7:$D$9),MAX(s_input_values!$D$7:$D$9))</f>
        <v>50</v>
      </c>
      <c r="AB45" s="79">
        <f ca="1">RANDBETWEEN(MIN(s_input_values!$D$7:$D$9),MAX(s_input_values!$D$7:$D$9))</f>
        <v>29</v>
      </c>
      <c r="AC45" s="79">
        <f ca="1">RANDBETWEEN(MIN(s_input_values!$D$7:$D$9),MAX(s_input_values!$D$7:$D$9))</f>
        <v>27</v>
      </c>
      <c r="AD45" s="79">
        <f ca="1">RANDBETWEEN(MIN(s_input_values!$D$7:$D$9),MAX(s_input_values!$D$7:$D$9))</f>
        <v>27</v>
      </c>
      <c r="AE45" s="79">
        <f ca="1">RANDBETWEEN(MIN(s_input_values!$D$7:$D$9),MAX(s_input_values!$D$7:$D$9))</f>
        <v>36</v>
      </c>
      <c r="AF45" s="79">
        <f ca="1">RANDBETWEEN(MIN(s_input_values!$D$7:$D$9),MAX(s_input_values!$D$7:$D$9))</f>
        <v>35</v>
      </c>
      <c r="AG45" s="79">
        <f ca="1">RANDBETWEEN(MIN(s_input_values!$D$7:$D$9),MAX(s_input_values!$D$7:$D$9))</f>
        <v>33</v>
      </c>
      <c r="AH45" s="79">
        <f ca="1">RANDBETWEEN(MIN(s_input_values!$D$7:$D$9),MAX(s_input_values!$D$7:$D$9))</f>
        <v>25</v>
      </c>
      <c r="AI45" s="79">
        <f ca="1">RANDBETWEEN(MIN(s_input_values!$D$7:$D$9),MAX(s_input_values!$D$7:$D$9))</f>
        <v>58</v>
      </c>
      <c r="AJ45" s="79">
        <f ca="1">RANDBETWEEN(MIN(s_input_values!$D$7:$D$9),MAX(s_input_values!$D$7:$D$9))</f>
        <v>56</v>
      </c>
      <c r="AK45" s="79">
        <f ca="1">RANDBETWEEN(MIN(s_input_values!$D$7:$D$9),MAX(s_input_values!$D$7:$D$9))</f>
        <v>52</v>
      </c>
      <c r="AL45" s="79">
        <f ca="1">RANDBETWEEN(MIN(s_input_values!$D$7:$D$9),MAX(s_input_values!$D$7:$D$9))</f>
        <v>28</v>
      </c>
      <c r="AM45" s="79">
        <f ca="1">RANDBETWEEN(MIN(s_input_values!$D$7:$D$9),MAX(s_input_values!$D$7:$D$9))</f>
        <v>41</v>
      </c>
      <c r="AN45" s="79">
        <f ca="1">RANDBETWEEN(MIN(s_input_values!$D$7:$D$9),MAX(s_input_values!$D$7:$D$9))</f>
        <v>44</v>
      </c>
      <c r="AO45" s="79">
        <f ca="1">RANDBETWEEN(MIN(s_input_values!$D$7:$D$9),MAX(s_input_values!$D$7:$D$9))</f>
        <v>48</v>
      </c>
      <c r="AP45" s="79">
        <f ca="1">RANDBETWEEN(MIN(s_input_values!$D$7:$D$9),MAX(s_input_values!$D$7:$D$9))</f>
        <v>33</v>
      </c>
      <c r="AQ45" s="79">
        <f ca="1">RANDBETWEEN(MIN(s_input_values!$D$7:$D$9),MAX(s_input_values!$D$7:$D$9))</f>
        <v>59</v>
      </c>
      <c r="AR45" s="79">
        <f ca="1">RANDBETWEEN(MIN(s_input_values!$D$7:$D$9),MAX(s_input_values!$D$7:$D$9))</f>
        <v>39</v>
      </c>
      <c r="AS45" s="79">
        <f ca="1">RANDBETWEEN(MIN(s_input_values!$D$7:$D$9),MAX(s_input_values!$D$7:$D$9))</f>
        <v>51</v>
      </c>
      <c r="AT45" s="79">
        <f ca="1">RANDBETWEEN(MIN(s_input_values!$D$7:$D$9),MAX(s_input_values!$D$7:$D$9))</f>
        <v>32</v>
      </c>
      <c r="AU45" s="79">
        <f ca="1">RANDBETWEEN(MIN(s_input_values!$D$7:$D$9),MAX(s_input_values!$D$7:$D$9))</f>
        <v>28</v>
      </c>
      <c r="AV45" s="79">
        <f ca="1">RANDBETWEEN(MIN(s_input_values!$D$7:$D$9),MAX(s_input_values!$D$7:$D$9))</f>
        <v>38</v>
      </c>
      <c r="AW45" s="79">
        <f ca="1">RANDBETWEEN(MIN(s_input_values!$D$7:$D$9),MAX(s_input_values!$D$7:$D$9))</f>
        <v>33</v>
      </c>
      <c r="AX45" s="79">
        <f ca="1">RANDBETWEEN(MIN(s_input_values!$D$7:$D$9),MAX(s_input_values!$D$7:$D$9))</f>
        <v>30</v>
      </c>
      <c r="AY45" s="79">
        <f ca="1">RANDBETWEEN(MIN(s_input_values!$D$7:$D$9),MAX(s_input_values!$D$7:$D$9))</f>
        <v>38</v>
      </c>
      <c r="AZ45" s="79">
        <f ca="1">RANDBETWEEN(MIN(s_input_values!$D$7:$D$9),MAX(s_input_values!$D$7:$D$9))</f>
        <v>50</v>
      </c>
      <c r="BA45" s="79">
        <f ca="1">RANDBETWEEN(MIN(s_input_values!$D$7:$D$9),MAX(s_input_values!$D$7:$D$9))</f>
        <v>39</v>
      </c>
      <c r="BB45" s="79">
        <f ca="1">RANDBETWEEN(MIN(s_input_values!$D$7:$D$9),MAX(s_input_values!$D$7:$D$9))</f>
        <v>59</v>
      </c>
      <c r="BC45" s="79">
        <f ca="1">RANDBETWEEN(MIN(s_input_values!$D$7:$D$9),MAX(s_input_values!$D$7:$D$9))</f>
        <v>56</v>
      </c>
      <c r="BD45" s="79">
        <f ca="1">RANDBETWEEN(MIN(s_input_values!$D$7:$D$9),MAX(s_input_values!$D$7:$D$9))</f>
        <v>28</v>
      </c>
      <c r="BE45" s="79">
        <f ca="1">RANDBETWEEN(MIN(s_input_values!$D$7:$D$9),MAX(s_input_values!$D$7:$D$9))</f>
        <v>30</v>
      </c>
      <c r="BF45" s="79">
        <f ca="1">RANDBETWEEN(MIN(s_input_values!$D$7:$D$9),MAX(s_input_values!$D$7:$D$9))</f>
        <v>39</v>
      </c>
      <c r="BG45" s="79">
        <f ca="1">RANDBETWEEN(MIN(s_input_values!$D$7:$D$9),MAX(s_input_values!$D$7:$D$9))</f>
        <v>25</v>
      </c>
      <c r="BH45" s="79">
        <f ca="1">RANDBETWEEN(MIN(s_input_values!$D$7:$D$9),MAX(s_input_values!$D$7:$D$9))</f>
        <v>46</v>
      </c>
      <c r="BI45" s="79">
        <f ca="1">RANDBETWEEN(MIN(s_input_values!$D$7:$D$9),MAX(s_input_values!$D$7:$D$9))</f>
        <v>25</v>
      </c>
      <c r="BJ45" s="79">
        <f t="shared" ca="1" si="3"/>
        <v>39.200000000000003</v>
      </c>
      <c r="BK45" s="79">
        <f t="shared" ca="1" si="4"/>
        <v>10.9</v>
      </c>
      <c r="BL45" s="86">
        <f t="shared" ca="1" si="5"/>
        <v>0.27806122448979592</v>
      </c>
    </row>
    <row r="46" spans="7:64" ht="12.5" x14ac:dyDescent="0.25">
      <c r="J46" s="138"/>
      <c r="K46" s="79" t="s">
        <v>7</v>
      </c>
      <c r="L46" s="79">
        <f ca="1">RANDBETWEEN(MIN(s_input_values!$D$7:$D$9),MAX(s_input_values!$D$7:$D$9))</f>
        <v>46</v>
      </c>
      <c r="M46" s="79">
        <f ca="1">RANDBETWEEN(MIN(s_input_values!$D$7:$D$9),MAX(s_input_values!$D$7:$D$9))</f>
        <v>42</v>
      </c>
      <c r="N46" s="79">
        <f ca="1">RANDBETWEEN(MIN(s_input_values!$D$7:$D$9),MAX(s_input_values!$D$7:$D$9))</f>
        <v>28</v>
      </c>
      <c r="O46" s="79">
        <f ca="1">RANDBETWEEN(MIN(s_input_values!$D$7:$D$9),MAX(s_input_values!$D$7:$D$9))</f>
        <v>35</v>
      </c>
      <c r="P46" s="79">
        <f ca="1">RANDBETWEEN(MIN(s_input_values!$D$7:$D$9),MAX(s_input_values!$D$7:$D$9))</f>
        <v>42</v>
      </c>
      <c r="Q46" s="79">
        <f ca="1">RANDBETWEEN(MIN(s_input_values!$D$7:$D$9),MAX(s_input_values!$D$7:$D$9))</f>
        <v>58</v>
      </c>
      <c r="R46" s="79">
        <f ca="1">RANDBETWEEN(MIN(s_input_values!$D$7:$D$9),MAX(s_input_values!$D$7:$D$9))</f>
        <v>50</v>
      </c>
      <c r="S46" s="79">
        <f ca="1">RANDBETWEEN(MIN(s_input_values!$D$7:$D$9),MAX(s_input_values!$D$7:$D$9))</f>
        <v>52</v>
      </c>
      <c r="T46" s="79">
        <f ca="1">RANDBETWEEN(MIN(s_input_values!$D$7:$D$9),MAX(s_input_values!$D$7:$D$9))</f>
        <v>57</v>
      </c>
      <c r="U46" s="79">
        <f ca="1">RANDBETWEEN(MIN(s_input_values!$D$7:$D$9),MAX(s_input_values!$D$7:$D$9))</f>
        <v>39</v>
      </c>
      <c r="V46" s="79">
        <f ca="1">RANDBETWEEN(MIN(s_input_values!$D$7:$D$9),MAX(s_input_values!$D$7:$D$9))</f>
        <v>33</v>
      </c>
      <c r="W46" s="79">
        <f ca="1">RANDBETWEEN(MIN(s_input_values!$D$7:$D$9),MAX(s_input_values!$D$7:$D$9))</f>
        <v>47</v>
      </c>
      <c r="X46" s="79">
        <f ca="1">RANDBETWEEN(MIN(s_input_values!$D$7:$D$9),MAX(s_input_values!$D$7:$D$9))</f>
        <v>36</v>
      </c>
      <c r="Y46" s="79">
        <f ca="1">RANDBETWEEN(MIN(s_input_values!$D$7:$D$9),MAX(s_input_values!$D$7:$D$9))</f>
        <v>36</v>
      </c>
      <c r="Z46" s="79">
        <f ca="1">RANDBETWEEN(MIN(s_input_values!$D$7:$D$9),MAX(s_input_values!$D$7:$D$9))</f>
        <v>38</v>
      </c>
      <c r="AA46" s="79">
        <f ca="1">RANDBETWEEN(MIN(s_input_values!$D$7:$D$9),MAX(s_input_values!$D$7:$D$9))</f>
        <v>29</v>
      </c>
      <c r="AB46" s="79">
        <f ca="1">RANDBETWEEN(MIN(s_input_values!$D$7:$D$9),MAX(s_input_values!$D$7:$D$9))</f>
        <v>51</v>
      </c>
      <c r="AC46" s="79">
        <f ca="1">RANDBETWEEN(MIN(s_input_values!$D$7:$D$9),MAX(s_input_values!$D$7:$D$9))</f>
        <v>51</v>
      </c>
      <c r="AD46" s="79">
        <f ca="1">RANDBETWEEN(MIN(s_input_values!$D$7:$D$9),MAX(s_input_values!$D$7:$D$9))</f>
        <v>59</v>
      </c>
      <c r="AE46" s="79">
        <f ca="1">RANDBETWEEN(MIN(s_input_values!$D$7:$D$9),MAX(s_input_values!$D$7:$D$9))</f>
        <v>42</v>
      </c>
      <c r="AF46" s="79">
        <f ca="1">RANDBETWEEN(MIN(s_input_values!$D$7:$D$9),MAX(s_input_values!$D$7:$D$9))</f>
        <v>42</v>
      </c>
      <c r="AG46" s="79">
        <f ca="1">RANDBETWEEN(MIN(s_input_values!$D$7:$D$9),MAX(s_input_values!$D$7:$D$9))</f>
        <v>56</v>
      </c>
      <c r="AH46" s="79">
        <f ca="1">RANDBETWEEN(MIN(s_input_values!$D$7:$D$9),MAX(s_input_values!$D$7:$D$9))</f>
        <v>57</v>
      </c>
      <c r="AI46" s="79">
        <f ca="1">RANDBETWEEN(MIN(s_input_values!$D$7:$D$9),MAX(s_input_values!$D$7:$D$9))</f>
        <v>56</v>
      </c>
      <c r="AJ46" s="79">
        <f ca="1">RANDBETWEEN(MIN(s_input_values!$D$7:$D$9),MAX(s_input_values!$D$7:$D$9))</f>
        <v>59</v>
      </c>
      <c r="AK46" s="79">
        <f ca="1">RANDBETWEEN(MIN(s_input_values!$D$7:$D$9),MAX(s_input_values!$D$7:$D$9))</f>
        <v>51</v>
      </c>
      <c r="AL46" s="79">
        <f ca="1">RANDBETWEEN(MIN(s_input_values!$D$7:$D$9),MAX(s_input_values!$D$7:$D$9))</f>
        <v>26</v>
      </c>
      <c r="AM46" s="79">
        <f ca="1">RANDBETWEEN(MIN(s_input_values!$D$7:$D$9),MAX(s_input_values!$D$7:$D$9))</f>
        <v>40</v>
      </c>
      <c r="AN46" s="79">
        <f ca="1">RANDBETWEEN(MIN(s_input_values!$D$7:$D$9),MAX(s_input_values!$D$7:$D$9))</f>
        <v>34</v>
      </c>
      <c r="AO46" s="79">
        <f ca="1">RANDBETWEEN(MIN(s_input_values!$D$7:$D$9),MAX(s_input_values!$D$7:$D$9))</f>
        <v>28</v>
      </c>
      <c r="AP46" s="79">
        <f ca="1">RANDBETWEEN(MIN(s_input_values!$D$7:$D$9),MAX(s_input_values!$D$7:$D$9))</f>
        <v>31</v>
      </c>
      <c r="AQ46" s="79">
        <f ca="1">RANDBETWEEN(MIN(s_input_values!$D$7:$D$9),MAX(s_input_values!$D$7:$D$9))</f>
        <v>53</v>
      </c>
      <c r="AR46" s="79">
        <f ca="1">RANDBETWEEN(MIN(s_input_values!$D$7:$D$9),MAX(s_input_values!$D$7:$D$9))</f>
        <v>50</v>
      </c>
      <c r="AS46" s="79">
        <f ca="1">RANDBETWEEN(MIN(s_input_values!$D$7:$D$9),MAX(s_input_values!$D$7:$D$9))</f>
        <v>48</v>
      </c>
      <c r="AT46" s="79">
        <f ca="1">RANDBETWEEN(MIN(s_input_values!$D$7:$D$9),MAX(s_input_values!$D$7:$D$9))</f>
        <v>33</v>
      </c>
      <c r="AU46" s="79">
        <f ca="1">RANDBETWEEN(MIN(s_input_values!$D$7:$D$9),MAX(s_input_values!$D$7:$D$9))</f>
        <v>60</v>
      </c>
      <c r="AV46" s="79">
        <f ca="1">RANDBETWEEN(MIN(s_input_values!$D$7:$D$9),MAX(s_input_values!$D$7:$D$9))</f>
        <v>55</v>
      </c>
      <c r="AW46" s="79">
        <f ca="1">RANDBETWEEN(MIN(s_input_values!$D$7:$D$9),MAX(s_input_values!$D$7:$D$9))</f>
        <v>29</v>
      </c>
      <c r="AX46" s="79">
        <f ca="1">RANDBETWEEN(MIN(s_input_values!$D$7:$D$9),MAX(s_input_values!$D$7:$D$9))</f>
        <v>54</v>
      </c>
      <c r="AY46" s="79">
        <f ca="1">RANDBETWEEN(MIN(s_input_values!$D$7:$D$9),MAX(s_input_values!$D$7:$D$9))</f>
        <v>37</v>
      </c>
      <c r="AZ46" s="79">
        <f ca="1">RANDBETWEEN(MIN(s_input_values!$D$7:$D$9),MAX(s_input_values!$D$7:$D$9))</f>
        <v>28</v>
      </c>
      <c r="BA46" s="79">
        <f ca="1">RANDBETWEEN(MIN(s_input_values!$D$7:$D$9),MAX(s_input_values!$D$7:$D$9))</f>
        <v>57</v>
      </c>
      <c r="BB46" s="79">
        <f ca="1">RANDBETWEEN(MIN(s_input_values!$D$7:$D$9),MAX(s_input_values!$D$7:$D$9))</f>
        <v>41</v>
      </c>
      <c r="BC46" s="79">
        <f ca="1">RANDBETWEEN(MIN(s_input_values!$D$7:$D$9),MAX(s_input_values!$D$7:$D$9))</f>
        <v>35</v>
      </c>
      <c r="BD46" s="79">
        <f ca="1">RANDBETWEEN(MIN(s_input_values!$D$7:$D$9),MAX(s_input_values!$D$7:$D$9))</f>
        <v>29</v>
      </c>
      <c r="BE46" s="79">
        <f ca="1">RANDBETWEEN(MIN(s_input_values!$D$7:$D$9),MAX(s_input_values!$D$7:$D$9))</f>
        <v>36</v>
      </c>
      <c r="BF46" s="79">
        <f ca="1">RANDBETWEEN(MIN(s_input_values!$D$7:$D$9),MAX(s_input_values!$D$7:$D$9))</f>
        <v>56</v>
      </c>
      <c r="BG46" s="79">
        <f ca="1">RANDBETWEEN(MIN(s_input_values!$D$7:$D$9),MAX(s_input_values!$D$7:$D$9))</f>
        <v>31</v>
      </c>
      <c r="BH46" s="79">
        <f ca="1">RANDBETWEEN(MIN(s_input_values!$D$7:$D$9),MAX(s_input_values!$D$7:$D$9))</f>
        <v>42</v>
      </c>
      <c r="BI46" s="79">
        <f ca="1">RANDBETWEEN(MIN(s_input_values!$D$7:$D$9),MAX(s_input_values!$D$7:$D$9))</f>
        <v>34</v>
      </c>
      <c r="BJ46" s="79">
        <f t="shared" ca="1" si="3"/>
        <v>43.2</v>
      </c>
      <c r="BK46" s="79">
        <f t="shared" ca="1" si="4"/>
        <v>10.6</v>
      </c>
      <c r="BL46" s="86">
        <f t="shared" ca="1" si="5"/>
        <v>0.24537037037037035</v>
      </c>
    </row>
    <row r="47" spans="7:64" ht="12.5" x14ac:dyDescent="0.25">
      <c r="J47" s="138"/>
      <c r="K47" s="79" t="s">
        <v>34</v>
      </c>
      <c r="L47" s="79">
        <f ca="1">RANDBETWEEN(MIN(s_input_values!$D$7:$D$9),MAX(s_input_values!$D$7:$D$9))</f>
        <v>42</v>
      </c>
      <c r="M47" s="79">
        <f ca="1">RANDBETWEEN(MIN(s_input_values!$D$7:$D$9),MAX(s_input_values!$D$7:$D$9))</f>
        <v>58</v>
      </c>
      <c r="N47" s="79">
        <f ca="1">RANDBETWEEN(MIN(s_input_values!$D$7:$D$9),MAX(s_input_values!$D$7:$D$9))</f>
        <v>41</v>
      </c>
      <c r="O47" s="79">
        <f ca="1">RANDBETWEEN(MIN(s_input_values!$D$7:$D$9),MAX(s_input_values!$D$7:$D$9))</f>
        <v>50</v>
      </c>
      <c r="P47" s="79">
        <f ca="1">RANDBETWEEN(MIN(s_input_values!$D$7:$D$9),MAX(s_input_values!$D$7:$D$9))</f>
        <v>44</v>
      </c>
      <c r="Q47" s="79">
        <f ca="1">RANDBETWEEN(MIN(s_input_values!$D$7:$D$9),MAX(s_input_values!$D$7:$D$9))</f>
        <v>32</v>
      </c>
      <c r="R47" s="79">
        <f ca="1">RANDBETWEEN(MIN(s_input_values!$D$7:$D$9),MAX(s_input_values!$D$7:$D$9))</f>
        <v>53</v>
      </c>
      <c r="S47" s="79">
        <f ca="1">RANDBETWEEN(MIN(s_input_values!$D$7:$D$9),MAX(s_input_values!$D$7:$D$9))</f>
        <v>31</v>
      </c>
      <c r="T47" s="79">
        <f ca="1">RANDBETWEEN(MIN(s_input_values!$D$7:$D$9),MAX(s_input_values!$D$7:$D$9))</f>
        <v>33</v>
      </c>
      <c r="U47" s="79">
        <f ca="1">RANDBETWEEN(MIN(s_input_values!$D$7:$D$9),MAX(s_input_values!$D$7:$D$9))</f>
        <v>28</v>
      </c>
      <c r="V47" s="79">
        <f ca="1">RANDBETWEEN(MIN(s_input_values!$D$7:$D$9),MAX(s_input_values!$D$7:$D$9))</f>
        <v>56</v>
      </c>
      <c r="W47" s="79">
        <f ca="1">RANDBETWEEN(MIN(s_input_values!$D$7:$D$9),MAX(s_input_values!$D$7:$D$9))</f>
        <v>41</v>
      </c>
      <c r="X47" s="79">
        <f ca="1">RANDBETWEEN(MIN(s_input_values!$D$7:$D$9),MAX(s_input_values!$D$7:$D$9))</f>
        <v>49</v>
      </c>
      <c r="Y47" s="79">
        <f ca="1">RANDBETWEEN(MIN(s_input_values!$D$7:$D$9),MAX(s_input_values!$D$7:$D$9))</f>
        <v>45</v>
      </c>
      <c r="Z47" s="79">
        <f ca="1">RANDBETWEEN(MIN(s_input_values!$D$7:$D$9),MAX(s_input_values!$D$7:$D$9))</f>
        <v>32</v>
      </c>
      <c r="AA47" s="79">
        <f ca="1">RANDBETWEEN(MIN(s_input_values!$D$7:$D$9),MAX(s_input_values!$D$7:$D$9))</f>
        <v>43</v>
      </c>
      <c r="AB47" s="79">
        <f ca="1">RANDBETWEEN(MIN(s_input_values!$D$7:$D$9),MAX(s_input_values!$D$7:$D$9))</f>
        <v>39</v>
      </c>
      <c r="AC47" s="79">
        <f ca="1">RANDBETWEEN(MIN(s_input_values!$D$7:$D$9),MAX(s_input_values!$D$7:$D$9))</f>
        <v>44</v>
      </c>
      <c r="AD47" s="79">
        <f ca="1">RANDBETWEEN(MIN(s_input_values!$D$7:$D$9),MAX(s_input_values!$D$7:$D$9))</f>
        <v>40</v>
      </c>
      <c r="AE47" s="79">
        <f ca="1">RANDBETWEEN(MIN(s_input_values!$D$7:$D$9),MAX(s_input_values!$D$7:$D$9))</f>
        <v>32</v>
      </c>
      <c r="AF47" s="79">
        <f ca="1">RANDBETWEEN(MIN(s_input_values!$D$7:$D$9),MAX(s_input_values!$D$7:$D$9))</f>
        <v>43</v>
      </c>
      <c r="AG47" s="79">
        <f ca="1">RANDBETWEEN(MIN(s_input_values!$D$7:$D$9),MAX(s_input_values!$D$7:$D$9))</f>
        <v>42</v>
      </c>
      <c r="AH47" s="79">
        <f ca="1">RANDBETWEEN(MIN(s_input_values!$D$7:$D$9),MAX(s_input_values!$D$7:$D$9))</f>
        <v>55</v>
      </c>
      <c r="AI47" s="79">
        <f ca="1">RANDBETWEEN(MIN(s_input_values!$D$7:$D$9),MAX(s_input_values!$D$7:$D$9))</f>
        <v>50</v>
      </c>
      <c r="AJ47" s="79">
        <f ca="1">RANDBETWEEN(MIN(s_input_values!$D$7:$D$9),MAX(s_input_values!$D$7:$D$9))</f>
        <v>61</v>
      </c>
      <c r="AK47" s="79">
        <f ca="1">RANDBETWEEN(MIN(s_input_values!$D$7:$D$9),MAX(s_input_values!$D$7:$D$9))</f>
        <v>47</v>
      </c>
      <c r="AL47" s="79">
        <f ca="1">RANDBETWEEN(MIN(s_input_values!$D$7:$D$9),MAX(s_input_values!$D$7:$D$9))</f>
        <v>59</v>
      </c>
      <c r="AM47" s="79">
        <f ca="1">RANDBETWEEN(MIN(s_input_values!$D$7:$D$9),MAX(s_input_values!$D$7:$D$9))</f>
        <v>42</v>
      </c>
      <c r="AN47" s="79">
        <f ca="1">RANDBETWEEN(MIN(s_input_values!$D$7:$D$9),MAX(s_input_values!$D$7:$D$9))</f>
        <v>46</v>
      </c>
      <c r="AO47" s="79">
        <f ca="1">RANDBETWEEN(MIN(s_input_values!$D$7:$D$9),MAX(s_input_values!$D$7:$D$9))</f>
        <v>54</v>
      </c>
      <c r="AP47" s="79">
        <f ca="1">RANDBETWEEN(MIN(s_input_values!$D$7:$D$9),MAX(s_input_values!$D$7:$D$9))</f>
        <v>38</v>
      </c>
      <c r="AQ47" s="79">
        <f ca="1">RANDBETWEEN(MIN(s_input_values!$D$7:$D$9),MAX(s_input_values!$D$7:$D$9))</f>
        <v>42</v>
      </c>
      <c r="AR47" s="79">
        <f ca="1">RANDBETWEEN(MIN(s_input_values!$D$7:$D$9),MAX(s_input_values!$D$7:$D$9))</f>
        <v>38</v>
      </c>
      <c r="AS47" s="79">
        <f ca="1">RANDBETWEEN(MIN(s_input_values!$D$7:$D$9),MAX(s_input_values!$D$7:$D$9))</f>
        <v>49</v>
      </c>
      <c r="AT47" s="79">
        <f ca="1">RANDBETWEEN(MIN(s_input_values!$D$7:$D$9),MAX(s_input_values!$D$7:$D$9))</f>
        <v>49</v>
      </c>
      <c r="AU47" s="79">
        <f ca="1">RANDBETWEEN(MIN(s_input_values!$D$7:$D$9),MAX(s_input_values!$D$7:$D$9))</f>
        <v>27</v>
      </c>
      <c r="AV47" s="79">
        <f ca="1">RANDBETWEEN(MIN(s_input_values!$D$7:$D$9),MAX(s_input_values!$D$7:$D$9))</f>
        <v>57</v>
      </c>
      <c r="AW47" s="79">
        <f ca="1">RANDBETWEEN(MIN(s_input_values!$D$7:$D$9),MAX(s_input_values!$D$7:$D$9))</f>
        <v>26</v>
      </c>
      <c r="AX47" s="79">
        <f ca="1">RANDBETWEEN(MIN(s_input_values!$D$7:$D$9),MAX(s_input_values!$D$7:$D$9))</f>
        <v>57</v>
      </c>
      <c r="AY47" s="79">
        <f ca="1">RANDBETWEEN(MIN(s_input_values!$D$7:$D$9),MAX(s_input_values!$D$7:$D$9))</f>
        <v>51</v>
      </c>
      <c r="AZ47" s="79">
        <f ca="1">RANDBETWEEN(MIN(s_input_values!$D$7:$D$9),MAX(s_input_values!$D$7:$D$9))</f>
        <v>48</v>
      </c>
      <c r="BA47" s="79">
        <f ca="1">RANDBETWEEN(MIN(s_input_values!$D$7:$D$9),MAX(s_input_values!$D$7:$D$9))</f>
        <v>45</v>
      </c>
      <c r="BB47" s="79">
        <f ca="1">RANDBETWEEN(MIN(s_input_values!$D$7:$D$9),MAX(s_input_values!$D$7:$D$9))</f>
        <v>37</v>
      </c>
      <c r="BC47" s="79">
        <f ca="1">RANDBETWEEN(MIN(s_input_values!$D$7:$D$9),MAX(s_input_values!$D$7:$D$9))</f>
        <v>39</v>
      </c>
      <c r="BD47" s="79">
        <f ca="1">RANDBETWEEN(MIN(s_input_values!$D$7:$D$9),MAX(s_input_values!$D$7:$D$9))</f>
        <v>38</v>
      </c>
      <c r="BE47" s="79">
        <f ca="1">RANDBETWEEN(MIN(s_input_values!$D$7:$D$9),MAX(s_input_values!$D$7:$D$9))</f>
        <v>50</v>
      </c>
      <c r="BF47" s="79">
        <f ca="1">RANDBETWEEN(MIN(s_input_values!$D$7:$D$9),MAX(s_input_values!$D$7:$D$9))</f>
        <v>52</v>
      </c>
      <c r="BG47" s="79">
        <f ca="1">RANDBETWEEN(MIN(s_input_values!$D$7:$D$9),MAX(s_input_values!$D$7:$D$9))</f>
        <v>34</v>
      </c>
      <c r="BH47" s="79">
        <f ca="1">RANDBETWEEN(MIN(s_input_values!$D$7:$D$9),MAX(s_input_values!$D$7:$D$9))</f>
        <v>25</v>
      </c>
      <c r="BI47" s="79">
        <f ca="1">RANDBETWEEN(MIN(s_input_values!$D$7:$D$9),MAX(s_input_values!$D$7:$D$9))</f>
        <v>47</v>
      </c>
      <c r="BJ47" s="79">
        <f t="shared" ca="1" si="3"/>
        <v>43.7</v>
      </c>
      <c r="BK47" s="79">
        <f t="shared" ca="1" si="4"/>
        <v>9.1999999999999993</v>
      </c>
      <c r="BL47" s="86">
        <f t="shared" ca="1" si="5"/>
        <v>0.21052631578947364</v>
      </c>
    </row>
    <row r="48" spans="7:64" ht="12.5" x14ac:dyDescent="0.25">
      <c r="J48" s="138"/>
      <c r="K48" s="79" t="s">
        <v>35</v>
      </c>
      <c r="L48" s="79">
        <f ca="1">RANDBETWEEN(MIN(s_input_values!$E$7:$E$9),MAX(s_input_values!$E$7:$E$9))</f>
        <v>57</v>
      </c>
      <c r="M48" s="79">
        <f ca="1">RANDBETWEEN(MIN(s_input_values!$E$7:$E$9),MAX(s_input_values!$E$7:$E$9))</f>
        <v>39</v>
      </c>
      <c r="N48" s="79">
        <f ca="1">RANDBETWEEN(MIN(s_input_values!$E$7:$E$9),MAX(s_input_values!$E$7:$E$9))</f>
        <v>39</v>
      </c>
      <c r="O48" s="79">
        <f ca="1">RANDBETWEEN(MIN(s_input_values!$E$7:$E$9),MAX(s_input_values!$E$7:$E$9))</f>
        <v>41</v>
      </c>
      <c r="P48" s="79">
        <f ca="1">RANDBETWEEN(MIN(s_input_values!$E$7:$E$9),MAX(s_input_values!$E$7:$E$9))</f>
        <v>28</v>
      </c>
      <c r="Q48" s="79">
        <f ca="1">RANDBETWEEN(MIN(s_input_values!$E$7:$E$9),MAX(s_input_values!$E$7:$E$9))</f>
        <v>51</v>
      </c>
      <c r="R48" s="79">
        <f ca="1">RANDBETWEEN(MIN(s_input_values!$E$7:$E$9),MAX(s_input_values!$E$7:$E$9))</f>
        <v>63</v>
      </c>
      <c r="S48" s="79">
        <f ca="1">RANDBETWEEN(MIN(s_input_values!$E$7:$E$9),MAX(s_input_values!$E$7:$E$9))</f>
        <v>37</v>
      </c>
      <c r="T48" s="79">
        <f ca="1">RANDBETWEEN(MIN(s_input_values!$E$7:$E$9),MAX(s_input_values!$E$7:$E$9))</f>
        <v>49</v>
      </c>
      <c r="U48" s="79">
        <f ca="1">RANDBETWEEN(MIN(s_input_values!$E$7:$E$9),MAX(s_input_values!$E$7:$E$9))</f>
        <v>60</v>
      </c>
      <c r="V48" s="79">
        <f ca="1">RANDBETWEEN(MIN(s_input_values!$E$7:$E$9),MAX(s_input_values!$E$7:$E$9))</f>
        <v>37</v>
      </c>
      <c r="W48" s="79">
        <f ca="1">RANDBETWEEN(MIN(s_input_values!$E$7:$E$9),MAX(s_input_values!$E$7:$E$9))</f>
        <v>53</v>
      </c>
      <c r="X48" s="79">
        <f ca="1">RANDBETWEEN(MIN(s_input_values!$E$7:$E$9),MAX(s_input_values!$E$7:$E$9))</f>
        <v>35</v>
      </c>
      <c r="Y48" s="79">
        <f ca="1">RANDBETWEEN(MIN(s_input_values!$E$7:$E$9),MAX(s_input_values!$E$7:$E$9))</f>
        <v>52</v>
      </c>
      <c r="Z48" s="79">
        <f ca="1">RANDBETWEEN(MIN(s_input_values!$E$7:$E$9),MAX(s_input_values!$E$7:$E$9))</f>
        <v>34</v>
      </c>
      <c r="AA48" s="79">
        <f ca="1">RANDBETWEEN(MIN(s_input_values!$E$7:$E$9),MAX(s_input_values!$E$7:$E$9))</f>
        <v>47</v>
      </c>
      <c r="AB48" s="79">
        <f ca="1">RANDBETWEEN(MIN(s_input_values!$E$7:$E$9),MAX(s_input_values!$E$7:$E$9))</f>
        <v>28</v>
      </c>
      <c r="AC48" s="79">
        <f ca="1">RANDBETWEEN(MIN(s_input_values!$E$7:$E$9),MAX(s_input_values!$E$7:$E$9))</f>
        <v>64</v>
      </c>
      <c r="AD48" s="79">
        <f ca="1">RANDBETWEEN(MIN(s_input_values!$E$7:$E$9),MAX(s_input_values!$E$7:$E$9))</f>
        <v>31</v>
      </c>
      <c r="AE48" s="79">
        <f ca="1">RANDBETWEEN(MIN(s_input_values!$E$7:$E$9),MAX(s_input_values!$E$7:$E$9))</f>
        <v>61</v>
      </c>
      <c r="AF48" s="79">
        <f ca="1">RANDBETWEEN(MIN(s_input_values!$E$7:$E$9),MAX(s_input_values!$E$7:$E$9))</f>
        <v>32</v>
      </c>
      <c r="AG48" s="79">
        <f ca="1">RANDBETWEEN(MIN(s_input_values!$E$7:$E$9),MAX(s_input_values!$E$7:$E$9))</f>
        <v>53</v>
      </c>
      <c r="AH48" s="79">
        <f ca="1">RANDBETWEEN(MIN(s_input_values!$E$7:$E$9),MAX(s_input_values!$E$7:$E$9))</f>
        <v>56</v>
      </c>
      <c r="AI48" s="79">
        <f ca="1">RANDBETWEEN(MIN(s_input_values!$E$7:$E$9),MAX(s_input_values!$E$7:$E$9))</f>
        <v>35</v>
      </c>
      <c r="AJ48" s="79">
        <f ca="1">RANDBETWEEN(MIN(s_input_values!$E$7:$E$9),MAX(s_input_values!$E$7:$E$9))</f>
        <v>62</v>
      </c>
      <c r="AK48" s="79">
        <f ca="1">RANDBETWEEN(MIN(s_input_values!$E$7:$E$9),MAX(s_input_values!$E$7:$E$9))</f>
        <v>32</v>
      </c>
      <c r="AL48" s="79">
        <f ca="1">RANDBETWEEN(MIN(s_input_values!$E$7:$E$9),MAX(s_input_values!$E$7:$E$9))</f>
        <v>46</v>
      </c>
      <c r="AM48" s="79">
        <f ca="1">RANDBETWEEN(MIN(s_input_values!$E$7:$E$9),MAX(s_input_values!$E$7:$E$9))</f>
        <v>41</v>
      </c>
      <c r="AN48" s="79">
        <f ca="1">RANDBETWEEN(MIN(s_input_values!$E$7:$E$9),MAX(s_input_values!$E$7:$E$9))</f>
        <v>44</v>
      </c>
      <c r="AO48" s="79">
        <f ca="1">RANDBETWEEN(MIN(s_input_values!$E$7:$E$9),MAX(s_input_values!$E$7:$E$9))</f>
        <v>34</v>
      </c>
      <c r="AP48" s="79">
        <f ca="1">RANDBETWEEN(MIN(s_input_values!$E$7:$E$9),MAX(s_input_values!$E$7:$E$9))</f>
        <v>55</v>
      </c>
      <c r="AQ48" s="79">
        <f ca="1">RANDBETWEEN(MIN(s_input_values!$E$7:$E$9),MAX(s_input_values!$E$7:$E$9))</f>
        <v>36</v>
      </c>
      <c r="AR48" s="79">
        <f ca="1">RANDBETWEEN(MIN(s_input_values!$E$7:$E$9),MAX(s_input_values!$E$7:$E$9))</f>
        <v>51</v>
      </c>
      <c r="AS48" s="79">
        <f ca="1">RANDBETWEEN(MIN(s_input_values!$E$7:$E$9),MAX(s_input_values!$E$7:$E$9))</f>
        <v>30</v>
      </c>
      <c r="AT48" s="79">
        <f ca="1">RANDBETWEEN(MIN(s_input_values!$E$7:$E$9),MAX(s_input_values!$E$7:$E$9))</f>
        <v>57</v>
      </c>
      <c r="AU48" s="79">
        <f ca="1">RANDBETWEEN(MIN(s_input_values!$E$7:$E$9),MAX(s_input_values!$E$7:$E$9))</f>
        <v>51</v>
      </c>
      <c r="AV48" s="79">
        <f ca="1">RANDBETWEEN(MIN(s_input_values!$E$7:$E$9),MAX(s_input_values!$E$7:$E$9))</f>
        <v>46</v>
      </c>
      <c r="AW48" s="79">
        <f ca="1">RANDBETWEEN(MIN(s_input_values!$E$7:$E$9),MAX(s_input_values!$E$7:$E$9))</f>
        <v>50</v>
      </c>
      <c r="AX48" s="79">
        <f ca="1">RANDBETWEEN(MIN(s_input_values!$E$7:$E$9),MAX(s_input_values!$E$7:$E$9))</f>
        <v>40</v>
      </c>
      <c r="AY48" s="79">
        <f ca="1">RANDBETWEEN(MIN(s_input_values!$E$7:$E$9),MAX(s_input_values!$E$7:$E$9))</f>
        <v>45</v>
      </c>
      <c r="AZ48" s="79">
        <f ca="1">RANDBETWEEN(MIN(s_input_values!$E$7:$E$9),MAX(s_input_values!$E$7:$E$9))</f>
        <v>50</v>
      </c>
      <c r="BA48" s="79">
        <f ca="1">RANDBETWEEN(MIN(s_input_values!$E$7:$E$9),MAX(s_input_values!$E$7:$E$9))</f>
        <v>38</v>
      </c>
      <c r="BB48" s="79">
        <f ca="1">RANDBETWEEN(MIN(s_input_values!$E$7:$E$9),MAX(s_input_values!$E$7:$E$9))</f>
        <v>31</v>
      </c>
      <c r="BC48" s="79">
        <f ca="1">RANDBETWEEN(MIN(s_input_values!$E$7:$E$9),MAX(s_input_values!$E$7:$E$9))</f>
        <v>47</v>
      </c>
      <c r="BD48" s="79">
        <f ca="1">RANDBETWEEN(MIN(s_input_values!$E$7:$E$9),MAX(s_input_values!$E$7:$E$9))</f>
        <v>41</v>
      </c>
      <c r="BE48" s="79">
        <f ca="1">RANDBETWEEN(MIN(s_input_values!$E$7:$E$9),MAX(s_input_values!$E$7:$E$9))</f>
        <v>55</v>
      </c>
      <c r="BF48" s="79">
        <f ca="1">RANDBETWEEN(MIN(s_input_values!$E$7:$E$9),MAX(s_input_values!$E$7:$E$9))</f>
        <v>59</v>
      </c>
      <c r="BG48" s="79">
        <f ca="1">RANDBETWEEN(MIN(s_input_values!$E$7:$E$9),MAX(s_input_values!$E$7:$E$9))</f>
        <v>42</v>
      </c>
      <c r="BH48" s="79">
        <f ca="1">RANDBETWEEN(MIN(s_input_values!$E$7:$E$9),MAX(s_input_values!$E$7:$E$9))</f>
        <v>44</v>
      </c>
      <c r="BI48" s="79">
        <f ca="1">RANDBETWEEN(MIN(s_input_values!$E$7:$E$9),MAX(s_input_values!$E$7:$E$9))</f>
        <v>38</v>
      </c>
      <c r="BJ48" s="79">
        <f t="shared" ca="1" si="3"/>
        <v>45</v>
      </c>
      <c r="BK48" s="79">
        <f t="shared" ca="1" si="4"/>
        <v>10.199999999999999</v>
      </c>
      <c r="BL48" s="86">
        <f t="shared" ca="1" si="5"/>
        <v>0.22666666666666666</v>
      </c>
    </row>
    <row r="49" spans="10:64" ht="12.5" x14ac:dyDescent="0.25">
      <c r="J49" s="138"/>
      <c r="K49" s="79" t="s">
        <v>36</v>
      </c>
      <c r="L49" s="79">
        <f ca="1">RANDBETWEEN(MIN(s_input_values!$F$7:$F$9),MAX(s_input_values!$F$7:$F$9))</f>
        <v>72</v>
      </c>
      <c r="M49" s="79">
        <f ca="1">RANDBETWEEN(MIN(s_input_values!$F$7:$F$9),MAX(s_input_values!$F$7:$F$9))</f>
        <v>66</v>
      </c>
      <c r="N49" s="79">
        <f ca="1">RANDBETWEEN(MIN(s_input_values!$F$7:$F$9),MAX(s_input_values!$F$7:$F$9))</f>
        <v>44</v>
      </c>
      <c r="O49" s="79">
        <f ca="1">RANDBETWEEN(MIN(s_input_values!$F$7:$F$9),MAX(s_input_values!$F$7:$F$9))</f>
        <v>54</v>
      </c>
      <c r="P49" s="79">
        <f ca="1">RANDBETWEEN(MIN(s_input_values!$F$7:$F$9),MAX(s_input_values!$F$7:$F$9))</f>
        <v>50</v>
      </c>
      <c r="Q49" s="79">
        <f ca="1">RANDBETWEEN(MIN(s_input_values!$F$7:$F$9),MAX(s_input_values!$F$7:$F$9))</f>
        <v>44</v>
      </c>
      <c r="R49" s="79">
        <f ca="1">RANDBETWEEN(MIN(s_input_values!$F$7:$F$9),MAX(s_input_values!$F$7:$F$9))</f>
        <v>48</v>
      </c>
      <c r="S49" s="79">
        <f ca="1">RANDBETWEEN(MIN(s_input_values!$F$7:$F$9),MAX(s_input_values!$F$7:$F$9))</f>
        <v>46</v>
      </c>
      <c r="T49" s="79">
        <f ca="1">RANDBETWEEN(MIN(s_input_values!$F$7:$F$9),MAX(s_input_values!$F$7:$F$9))</f>
        <v>81</v>
      </c>
      <c r="U49" s="79">
        <f ca="1">RANDBETWEEN(MIN(s_input_values!$F$7:$F$9),MAX(s_input_values!$F$7:$F$9))</f>
        <v>47</v>
      </c>
      <c r="V49" s="79">
        <f ca="1">RANDBETWEEN(MIN(s_input_values!$F$7:$F$9),MAX(s_input_values!$F$7:$F$9))</f>
        <v>53</v>
      </c>
      <c r="W49" s="79">
        <f ca="1">RANDBETWEEN(MIN(s_input_values!$F$7:$F$9),MAX(s_input_values!$F$7:$F$9))</f>
        <v>81</v>
      </c>
      <c r="X49" s="79">
        <f ca="1">RANDBETWEEN(MIN(s_input_values!$F$7:$F$9),MAX(s_input_values!$F$7:$F$9))</f>
        <v>51</v>
      </c>
      <c r="Y49" s="79">
        <f ca="1">RANDBETWEEN(MIN(s_input_values!$F$7:$F$9),MAX(s_input_values!$F$7:$F$9))</f>
        <v>61</v>
      </c>
      <c r="Z49" s="79">
        <f ca="1">RANDBETWEEN(MIN(s_input_values!$F$7:$F$9),MAX(s_input_values!$F$7:$F$9))</f>
        <v>54</v>
      </c>
      <c r="AA49" s="79">
        <f ca="1">RANDBETWEEN(MIN(s_input_values!$F$7:$F$9),MAX(s_input_values!$F$7:$F$9))</f>
        <v>47</v>
      </c>
      <c r="AB49" s="79">
        <f ca="1">RANDBETWEEN(MIN(s_input_values!$F$7:$F$9),MAX(s_input_values!$F$7:$F$9))</f>
        <v>66</v>
      </c>
      <c r="AC49" s="79">
        <f ca="1">RANDBETWEEN(MIN(s_input_values!$F$7:$F$9),MAX(s_input_values!$F$7:$F$9))</f>
        <v>42</v>
      </c>
      <c r="AD49" s="79">
        <f ca="1">RANDBETWEEN(MIN(s_input_values!$F$7:$F$9),MAX(s_input_values!$F$7:$F$9))</f>
        <v>77</v>
      </c>
      <c r="AE49" s="79">
        <f ca="1">RANDBETWEEN(MIN(s_input_values!$F$7:$F$9),MAX(s_input_values!$F$7:$F$9))</f>
        <v>67</v>
      </c>
      <c r="AF49" s="79">
        <f ca="1">RANDBETWEEN(MIN(s_input_values!$F$7:$F$9),MAX(s_input_values!$F$7:$F$9))</f>
        <v>35</v>
      </c>
      <c r="AG49" s="79">
        <f ca="1">RANDBETWEEN(MIN(s_input_values!$F$7:$F$9),MAX(s_input_values!$F$7:$F$9))</f>
        <v>79</v>
      </c>
      <c r="AH49" s="79">
        <f ca="1">RANDBETWEEN(MIN(s_input_values!$F$7:$F$9),MAX(s_input_values!$F$7:$F$9))</f>
        <v>37</v>
      </c>
      <c r="AI49" s="79">
        <f ca="1">RANDBETWEEN(MIN(s_input_values!$F$7:$F$9),MAX(s_input_values!$F$7:$F$9))</f>
        <v>63</v>
      </c>
      <c r="AJ49" s="79">
        <f ca="1">RANDBETWEEN(MIN(s_input_values!$F$7:$F$9),MAX(s_input_values!$F$7:$F$9))</f>
        <v>36</v>
      </c>
      <c r="AK49" s="79">
        <f ca="1">RANDBETWEEN(MIN(s_input_values!$F$7:$F$9),MAX(s_input_values!$F$7:$F$9))</f>
        <v>80</v>
      </c>
      <c r="AL49" s="79">
        <f ca="1">RANDBETWEEN(MIN(s_input_values!$F$7:$F$9),MAX(s_input_values!$F$7:$F$9))</f>
        <v>53</v>
      </c>
      <c r="AM49" s="79">
        <f ca="1">RANDBETWEEN(MIN(s_input_values!$F$7:$F$9),MAX(s_input_values!$F$7:$F$9))</f>
        <v>78</v>
      </c>
      <c r="AN49" s="79">
        <f ca="1">RANDBETWEEN(MIN(s_input_values!$F$7:$F$9),MAX(s_input_values!$F$7:$F$9))</f>
        <v>39</v>
      </c>
      <c r="AO49" s="79">
        <f ca="1">RANDBETWEEN(MIN(s_input_values!$F$7:$F$9),MAX(s_input_values!$F$7:$F$9))</f>
        <v>64</v>
      </c>
      <c r="AP49" s="79">
        <f ca="1">RANDBETWEEN(MIN(s_input_values!$F$7:$F$9),MAX(s_input_values!$F$7:$F$9))</f>
        <v>74</v>
      </c>
      <c r="AQ49" s="79">
        <f ca="1">RANDBETWEEN(MIN(s_input_values!$F$7:$F$9),MAX(s_input_values!$F$7:$F$9))</f>
        <v>69</v>
      </c>
      <c r="AR49" s="79">
        <f ca="1">RANDBETWEEN(MIN(s_input_values!$F$7:$F$9),MAX(s_input_values!$F$7:$F$9))</f>
        <v>42</v>
      </c>
      <c r="AS49" s="79">
        <f ca="1">RANDBETWEEN(MIN(s_input_values!$F$7:$F$9),MAX(s_input_values!$F$7:$F$9))</f>
        <v>75</v>
      </c>
      <c r="AT49" s="79">
        <f ca="1">RANDBETWEEN(MIN(s_input_values!$F$7:$F$9),MAX(s_input_values!$F$7:$F$9))</f>
        <v>65</v>
      </c>
      <c r="AU49" s="79">
        <f ca="1">RANDBETWEEN(MIN(s_input_values!$F$7:$F$9),MAX(s_input_values!$F$7:$F$9))</f>
        <v>39</v>
      </c>
      <c r="AV49" s="79">
        <f ca="1">RANDBETWEEN(MIN(s_input_values!$F$7:$F$9),MAX(s_input_values!$F$7:$F$9))</f>
        <v>33</v>
      </c>
      <c r="AW49" s="79">
        <f ca="1">RANDBETWEEN(MIN(s_input_values!$F$7:$F$9),MAX(s_input_values!$F$7:$F$9))</f>
        <v>42</v>
      </c>
      <c r="AX49" s="79">
        <f ca="1">RANDBETWEEN(MIN(s_input_values!$F$7:$F$9),MAX(s_input_values!$F$7:$F$9))</f>
        <v>53</v>
      </c>
      <c r="AY49" s="79">
        <f ca="1">RANDBETWEEN(MIN(s_input_values!$F$7:$F$9),MAX(s_input_values!$F$7:$F$9))</f>
        <v>35</v>
      </c>
      <c r="AZ49" s="79">
        <f ca="1">RANDBETWEEN(MIN(s_input_values!$F$7:$F$9),MAX(s_input_values!$F$7:$F$9))</f>
        <v>48</v>
      </c>
      <c r="BA49" s="79">
        <f ca="1">RANDBETWEEN(MIN(s_input_values!$F$7:$F$9),MAX(s_input_values!$F$7:$F$9))</f>
        <v>51</v>
      </c>
      <c r="BB49" s="79">
        <f ca="1">RANDBETWEEN(MIN(s_input_values!$F$7:$F$9),MAX(s_input_values!$F$7:$F$9))</f>
        <v>67</v>
      </c>
      <c r="BC49" s="79">
        <f ca="1">RANDBETWEEN(MIN(s_input_values!$F$7:$F$9),MAX(s_input_values!$F$7:$F$9))</f>
        <v>80</v>
      </c>
      <c r="BD49" s="79">
        <f ca="1">RANDBETWEEN(MIN(s_input_values!$F$7:$F$9),MAX(s_input_values!$F$7:$F$9))</f>
        <v>69</v>
      </c>
      <c r="BE49" s="79">
        <f ca="1">RANDBETWEEN(MIN(s_input_values!$F$7:$F$9),MAX(s_input_values!$F$7:$F$9))</f>
        <v>43</v>
      </c>
      <c r="BF49" s="79">
        <f ca="1">RANDBETWEEN(MIN(s_input_values!$F$7:$F$9),MAX(s_input_values!$F$7:$F$9))</f>
        <v>69</v>
      </c>
      <c r="BG49" s="79">
        <f ca="1">RANDBETWEEN(MIN(s_input_values!$F$7:$F$9),MAX(s_input_values!$F$7:$F$9))</f>
        <v>47</v>
      </c>
      <c r="BH49" s="79">
        <f ca="1">RANDBETWEEN(MIN(s_input_values!$F$7:$F$9),MAX(s_input_values!$F$7:$F$9))</f>
        <v>79</v>
      </c>
      <c r="BI49" s="79">
        <f ca="1">RANDBETWEEN(MIN(s_input_values!$F$7:$F$9),MAX(s_input_values!$F$7:$F$9))</f>
        <v>51</v>
      </c>
      <c r="BJ49" s="79">
        <f t="shared" ca="1" si="3"/>
        <v>57</v>
      </c>
      <c r="BK49" s="79">
        <f t="shared" ca="1" si="4"/>
        <v>14.9</v>
      </c>
      <c r="BL49" s="86">
        <f t="shared" ca="1" si="5"/>
        <v>0.2614035087719298</v>
      </c>
    </row>
    <row r="50" spans="10:64" ht="12.5" x14ac:dyDescent="0.25">
      <c r="J50" s="138"/>
      <c r="K50" s="79" t="s">
        <v>37</v>
      </c>
      <c r="L50" s="79">
        <f ca="1">RANDBETWEEN(MIN(s_input_values!$G$7:$G$9),MAX(s_input_values!$G$7:$G$9))</f>
        <v>77</v>
      </c>
      <c r="M50" s="79">
        <f ca="1">RANDBETWEEN(MIN(s_input_values!$G$7:$G$9),MAX(s_input_values!$G$7:$G$9))</f>
        <v>56</v>
      </c>
      <c r="N50" s="79">
        <f ca="1">RANDBETWEEN(MIN(s_input_values!$G$7:$G$9),MAX(s_input_values!$G$7:$G$9))</f>
        <v>96</v>
      </c>
      <c r="O50" s="79">
        <f ca="1">RANDBETWEEN(MIN(s_input_values!$G$7:$G$9),MAX(s_input_values!$G$7:$G$9))</f>
        <v>99</v>
      </c>
      <c r="P50" s="79">
        <f ca="1">RANDBETWEEN(MIN(s_input_values!$G$7:$G$9),MAX(s_input_values!$G$7:$G$9))</f>
        <v>89</v>
      </c>
      <c r="Q50" s="79">
        <f ca="1">RANDBETWEEN(MIN(s_input_values!$G$7:$G$9),MAX(s_input_values!$G$7:$G$9))</f>
        <v>67</v>
      </c>
      <c r="R50" s="79">
        <f ca="1">RANDBETWEEN(MIN(s_input_values!$G$7:$G$9),MAX(s_input_values!$G$7:$G$9))</f>
        <v>84</v>
      </c>
      <c r="S50" s="79">
        <f ca="1">RANDBETWEEN(MIN(s_input_values!$G$7:$G$9),MAX(s_input_values!$G$7:$G$9))</f>
        <v>87</v>
      </c>
      <c r="T50" s="79">
        <f ca="1">RANDBETWEEN(MIN(s_input_values!$G$7:$G$9),MAX(s_input_values!$G$7:$G$9))</f>
        <v>61</v>
      </c>
      <c r="U50" s="79">
        <f ca="1">RANDBETWEEN(MIN(s_input_values!$G$7:$G$9),MAX(s_input_values!$G$7:$G$9))</f>
        <v>95</v>
      </c>
      <c r="V50" s="79">
        <f ca="1">RANDBETWEEN(MIN(s_input_values!$G$7:$G$9),MAX(s_input_values!$G$7:$G$9))</f>
        <v>87</v>
      </c>
      <c r="W50" s="79">
        <f ca="1">RANDBETWEEN(MIN(s_input_values!$G$7:$G$9),MAX(s_input_values!$G$7:$G$9))</f>
        <v>99</v>
      </c>
      <c r="X50" s="79">
        <f ca="1">RANDBETWEEN(MIN(s_input_values!$G$7:$G$9),MAX(s_input_values!$G$7:$G$9))</f>
        <v>77</v>
      </c>
      <c r="Y50" s="79">
        <f ca="1">RANDBETWEEN(MIN(s_input_values!$G$7:$G$9),MAX(s_input_values!$G$7:$G$9))</f>
        <v>63</v>
      </c>
      <c r="Z50" s="79">
        <f ca="1">RANDBETWEEN(MIN(s_input_values!$G$7:$G$9),MAX(s_input_values!$G$7:$G$9))</f>
        <v>98</v>
      </c>
      <c r="AA50" s="79">
        <f ca="1">RANDBETWEEN(MIN(s_input_values!$G$7:$G$9),MAX(s_input_values!$G$7:$G$9))</f>
        <v>101</v>
      </c>
      <c r="AB50" s="79">
        <f ca="1">RANDBETWEEN(MIN(s_input_values!$G$7:$G$9),MAX(s_input_values!$G$7:$G$9))</f>
        <v>74</v>
      </c>
      <c r="AC50" s="79">
        <f ca="1">RANDBETWEEN(MIN(s_input_values!$G$7:$G$9),MAX(s_input_values!$G$7:$G$9))</f>
        <v>49</v>
      </c>
      <c r="AD50" s="79">
        <f ca="1">RANDBETWEEN(MIN(s_input_values!$G$7:$G$9),MAX(s_input_values!$G$7:$G$9))</f>
        <v>92</v>
      </c>
      <c r="AE50" s="79">
        <f ca="1">RANDBETWEEN(MIN(s_input_values!$G$7:$G$9),MAX(s_input_values!$G$7:$G$9))</f>
        <v>65</v>
      </c>
      <c r="AF50" s="79">
        <f ca="1">RANDBETWEEN(MIN(s_input_values!$G$7:$G$9),MAX(s_input_values!$G$7:$G$9))</f>
        <v>88</v>
      </c>
      <c r="AG50" s="79">
        <f ca="1">RANDBETWEEN(MIN(s_input_values!$G$7:$G$9),MAX(s_input_values!$G$7:$G$9))</f>
        <v>99</v>
      </c>
      <c r="AH50" s="79">
        <f ca="1">RANDBETWEEN(MIN(s_input_values!$G$7:$G$9),MAX(s_input_values!$G$7:$G$9))</f>
        <v>92</v>
      </c>
      <c r="AI50" s="79">
        <f ca="1">RANDBETWEEN(MIN(s_input_values!$G$7:$G$9),MAX(s_input_values!$G$7:$G$9))</f>
        <v>94</v>
      </c>
      <c r="AJ50" s="79">
        <f ca="1">RANDBETWEEN(MIN(s_input_values!$G$7:$G$9),MAX(s_input_values!$G$7:$G$9))</f>
        <v>39</v>
      </c>
      <c r="AK50" s="79">
        <f ca="1">RANDBETWEEN(MIN(s_input_values!$G$7:$G$9),MAX(s_input_values!$G$7:$G$9))</f>
        <v>95</v>
      </c>
      <c r="AL50" s="79">
        <f ca="1">RANDBETWEEN(MIN(s_input_values!$G$7:$G$9),MAX(s_input_values!$G$7:$G$9))</f>
        <v>40</v>
      </c>
      <c r="AM50" s="79">
        <f ca="1">RANDBETWEEN(MIN(s_input_values!$G$7:$G$9),MAX(s_input_values!$G$7:$G$9))</f>
        <v>42</v>
      </c>
      <c r="AN50" s="79">
        <f ca="1">RANDBETWEEN(MIN(s_input_values!$G$7:$G$9),MAX(s_input_values!$G$7:$G$9))</f>
        <v>84</v>
      </c>
      <c r="AO50" s="79">
        <f ca="1">RANDBETWEEN(MIN(s_input_values!$G$7:$G$9),MAX(s_input_values!$G$7:$G$9))</f>
        <v>94</v>
      </c>
      <c r="AP50" s="79">
        <f ca="1">RANDBETWEEN(MIN(s_input_values!$G$7:$G$9),MAX(s_input_values!$G$7:$G$9))</f>
        <v>66</v>
      </c>
      <c r="AQ50" s="79">
        <f ca="1">RANDBETWEEN(MIN(s_input_values!$G$7:$G$9),MAX(s_input_values!$G$7:$G$9))</f>
        <v>65</v>
      </c>
      <c r="AR50" s="79">
        <f ca="1">RANDBETWEEN(MIN(s_input_values!$G$7:$G$9),MAX(s_input_values!$G$7:$G$9))</f>
        <v>42</v>
      </c>
      <c r="AS50" s="79">
        <f ca="1">RANDBETWEEN(MIN(s_input_values!$G$7:$G$9),MAX(s_input_values!$G$7:$G$9))</f>
        <v>56</v>
      </c>
      <c r="AT50" s="79">
        <f ca="1">RANDBETWEEN(MIN(s_input_values!$G$7:$G$9),MAX(s_input_values!$G$7:$G$9))</f>
        <v>53</v>
      </c>
      <c r="AU50" s="79">
        <f ca="1">RANDBETWEEN(MIN(s_input_values!$G$7:$G$9),MAX(s_input_values!$G$7:$G$9))</f>
        <v>96</v>
      </c>
      <c r="AV50" s="79">
        <f ca="1">RANDBETWEEN(MIN(s_input_values!$G$7:$G$9),MAX(s_input_values!$G$7:$G$9))</f>
        <v>53</v>
      </c>
      <c r="AW50" s="79">
        <f ca="1">RANDBETWEEN(MIN(s_input_values!$G$7:$G$9),MAX(s_input_values!$G$7:$G$9))</f>
        <v>42</v>
      </c>
      <c r="AX50" s="79">
        <f ca="1">RANDBETWEEN(MIN(s_input_values!$G$7:$G$9),MAX(s_input_values!$G$7:$G$9))</f>
        <v>56</v>
      </c>
      <c r="AY50" s="79">
        <f ca="1">RANDBETWEEN(MIN(s_input_values!$G$7:$G$9),MAX(s_input_values!$G$7:$G$9))</f>
        <v>68</v>
      </c>
      <c r="AZ50" s="79">
        <f ca="1">RANDBETWEEN(MIN(s_input_values!$G$7:$G$9),MAX(s_input_values!$G$7:$G$9))</f>
        <v>40</v>
      </c>
      <c r="BA50" s="79">
        <f ca="1">RANDBETWEEN(MIN(s_input_values!$G$7:$G$9),MAX(s_input_values!$G$7:$G$9))</f>
        <v>76</v>
      </c>
      <c r="BB50" s="79">
        <f ca="1">RANDBETWEEN(MIN(s_input_values!$G$7:$G$9),MAX(s_input_values!$G$7:$G$9))</f>
        <v>37</v>
      </c>
      <c r="BC50" s="79">
        <f ca="1">RANDBETWEEN(MIN(s_input_values!$G$7:$G$9),MAX(s_input_values!$G$7:$G$9))</f>
        <v>69</v>
      </c>
      <c r="BD50" s="79">
        <f ca="1">RANDBETWEEN(MIN(s_input_values!$G$7:$G$9),MAX(s_input_values!$G$7:$G$9))</f>
        <v>87</v>
      </c>
      <c r="BE50" s="79">
        <f ca="1">RANDBETWEEN(MIN(s_input_values!$G$7:$G$9),MAX(s_input_values!$G$7:$G$9))</f>
        <v>44</v>
      </c>
      <c r="BF50" s="79">
        <f ca="1">RANDBETWEEN(MIN(s_input_values!$G$7:$G$9),MAX(s_input_values!$G$7:$G$9))</f>
        <v>94</v>
      </c>
      <c r="BG50" s="79">
        <f ca="1">RANDBETWEEN(MIN(s_input_values!$G$7:$G$9),MAX(s_input_values!$G$7:$G$9))</f>
        <v>61</v>
      </c>
      <c r="BH50" s="79">
        <f ca="1">RANDBETWEEN(MIN(s_input_values!$G$7:$G$9),MAX(s_input_values!$G$7:$G$9))</f>
        <v>62</v>
      </c>
      <c r="BI50" s="79">
        <f ca="1">RANDBETWEEN(MIN(s_input_values!$G$7:$G$9),MAX(s_input_values!$G$7:$G$9))</f>
        <v>76</v>
      </c>
      <c r="BJ50" s="79">
        <f t="shared" ca="1" si="3"/>
        <v>72.599999999999994</v>
      </c>
      <c r="BK50" s="79">
        <f t="shared" ca="1" si="4"/>
        <v>20.3</v>
      </c>
      <c r="BL50" s="86">
        <f t="shared" ca="1" si="5"/>
        <v>0.27961432506887057</v>
      </c>
    </row>
    <row r="51" spans="10:64" ht="12.5" x14ac:dyDescent="0.25">
      <c r="J51" s="138"/>
      <c r="K51" s="79" t="s">
        <v>6</v>
      </c>
      <c r="L51" s="79">
        <f ca="1">RANDBETWEEN(MIN(s_input_values!$H$7:$H$9),MAX(s_input_values!$H$7:$H$9))</f>
        <v>107</v>
      </c>
      <c r="M51" s="79">
        <f ca="1">RANDBETWEEN(MIN(s_input_values!$H$7:$H$9),MAX(s_input_values!$H$7:$H$9))</f>
        <v>115</v>
      </c>
      <c r="N51" s="79">
        <f ca="1">RANDBETWEEN(MIN(s_input_values!$H$7:$H$9),MAX(s_input_values!$H$7:$H$9))</f>
        <v>82</v>
      </c>
      <c r="O51" s="79">
        <f ca="1">RANDBETWEEN(MIN(s_input_values!$H$7:$H$9),MAX(s_input_values!$H$7:$H$9))</f>
        <v>51</v>
      </c>
      <c r="P51" s="79">
        <f ca="1">RANDBETWEEN(MIN(s_input_values!$H$7:$H$9),MAX(s_input_values!$H$7:$H$9))</f>
        <v>63</v>
      </c>
      <c r="Q51" s="79">
        <f ca="1">RANDBETWEEN(MIN(s_input_values!$H$7:$H$9),MAX(s_input_values!$H$7:$H$9))</f>
        <v>40</v>
      </c>
      <c r="R51" s="79">
        <f ca="1">RANDBETWEEN(MIN(s_input_values!$H$7:$H$9),MAX(s_input_values!$H$7:$H$9))</f>
        <v>54</v>
      </c>
      <c r="S51" s="79">
        <f ca="1">RANDBETWEEN(MIN(s_input_values!$H$7:$H$9),MAX(s_input_values!$H$7:$H$9))</f>
        <v>115</v>
      </c>
      <c r="T51" s="79">
        <f ca="1">RANDBETWEEN(MIN(s_input_values!$H$7:$H$9),MAX(s_input_values!$H$7:$H$9))</f>
        <v>99</v>
      </c>
      <c r="U51" s="79">
        <f ca="1">RANDBETWEEN(MIN(s_input_values!$H$7:$H$9),MAX(s_input_values!$H$7:$H$9))</f>
        <v>98</v>
      </c>
      <c r="V51" s="79">
        <f ca="1">RANDBETWEEN(MIN(s_input_values!$H$7:$H$9),MAX(s_input_values!$H$7:$H$9))</f>
        <v>91</v>
      </c>
      <c r="W51" s="79">
        <f ca="1">RANDBETWEEN(MIN(s_input_values!$H$7:$H$9),MAX(s_input_values!$H$7:$H$9))</f>
        <v>61</v>
      </c>
      <c r="X51" s="79">
        <f ca="1">RANDBETWEEN(MIN(s_input_values!$H$7:$H$9),MAX(s_input_values!$H$7:$H$9))</f>
        <v>39</v>
      </c>
      <c r="Y51" s="79">
        <f ca="1">RANDBETWEEN(MIN(s_input_values!$H$7:$H$9),MAX(s_input_values!$H$7:$H$9))</f>
        <v>53</v>
      </c>
      <c r="Z51" s="79">
        <f ca="1">RANDBETWEEN(MIN(s_input_values!$H$7:$H$9),MAX(s_input_values!$H$7:$H$9))</f>
        <v>94</v>
      </c>
      <c r="AA51" s="79">
        <f ca="1">RANDBETWEEN(MIN(s_input_values!$H$7:$H$9),MAX(s_input_values!$H$7:$H$9))</f>
        <v>54</v>
      </c>
      <c r="AB51" s="79">
        <f ca="1">RANDBETWEEN(MIN(s_input_values!$H$7:$H$9),MAX(s_input_values!$H$7:$H$9))</f>
        <v>41</v>
      </c>
      <c r="AC51" s="79">
        <f ca="1">RANDBETWEEN(MIN(s_input_values!$H$7:$H$9),MAX(s_input_values!$H$7:$H$9))</f>
        <v>40</v>
      </c>
      <c r="AD51" s="79">
        <f ca="1">RANDBETWEEN(MIN(s_input_values!$H$7:$H$9),MAX(s_input_values!$H$7:$H$9))</f>
        <v>54</v>
      </c>
      <c r="AE51" s="79">
        <f ca="1">RANDBETWEEN(MIN(s_input_values!$H$7:$H$9),MAX(s_input_values!$H$7:$H$9))</f>
        <v>104</v>
      </c>
      <c r="AF51" s="79">
        <f ca="1">RANDBETWEEN(MIN(s_input_values!$H$7:$H$9),MAX(s_input_values!$H$7:$H$9))</f>
        <v>55</v>
      </c>
      <c r="AG51" s="79">
        <f ca="1">RANDBETWEEN(MIN(s_input_values!$H$7:$H$9),MAX(s_input_values!$H$7:$H$9))</f>
        <v>94</v>
      </c>
      <c r="AH51" s="79">
        <f ca="1">RANDBETWEEN(MIN(s_input_values!$H$7:$H$9),MAX(s_input_values!$H$7:$H$9))</f>
        <v>40</v>
      </c>
      <c r="AI51" s="79">
        <f ca="1">RANDBETWEEN(MIN(s_input_values!$H$7:$H$9),MAX(s_input_values!$H$7:$H$9))</f>
        <v>64</v>
      </c>
      <c r="AJ51" s="79">
        <f ca="1">RANDBETWEEN(MIN(s_input_values!$H$7:$H$9),MAX(s_input_values!$H$7:$H$9))</f>
        <v>51</v>
      </c>
      <c r="AK51" s="79">
        <f ca="1">RANDBETWEEN(MIN(s_input_values!$H$7:$H$9),MAX(s_input_values!$H$7:$H$9))</f>
        <v>60</v>
      </c>
      <c r="AL51" s="79">
        <f ca="1">RANDBETWEEN(MIN(s_input_values!$H$7:$H$9),MAX(s_input_values!$H$7:$H$9))</f>
        <v>80</v>
      </c>
      <c r="AM51" s="79">
        <f ca="1">RANDBETWEEN(MIN(s_input_values!$H$7:$H$9),MAX(s_input_values!$H$7:$H$9))</f>
        <v>39</v>
      </c>
      <c r="AN51" s="79">
        <f ca="1">RANDBETWEEN(MIN(s_input_values!$H$7:$H$9),MAX(s_input_values!$H$7:$H$9))</f>
        <v>88</v>
      </c>
      <c r="AO51" s="79">
        <f ca="1">RANDBETWEEN(MIN(s_input_values!$H$7:$H$9),MAX(s_input_values!$H$7:$H$9))</f>
        <v>108</v>
      </c>
      <c r="AP51" s="79">
        <f ca="1">RANDBETWEEN(MIN(s_input_values!$H$7:$H$9),MAX(s_input_values!$H$7:$H$9))</f>
        <v>86</v>
      </c>
      <c r="AQ51" s="79">
        <f ca="1">RANDBETWEEN(MIN(s_input_values!$H$7:$H$9),MAX(s_input_values!$H$7:$H$9))</f>
        <v>68</v>
      </c>
      <c r="AR51" s="79">
        <f ca="1">RANDBETWEEN(MIN(s_input_values!$H$7:$H$9),MAX(s_input_values!$H$7:$H$9))</f>
        <v>70</v>
      </c>
      <c r="AS51" s="79">
        <f ca="1">RANDBETWEEN(MIN(s_input_values!$H$7:$H$9),MAX(s_input_values!$H$7:$H$9))</f>
        <v>84</v>
      </c>
      <c r="AT51" s="79">
        <f ca="1">RANDBETWEEN(MIN(s_input_values!$H$7:$H$9),MAX(s_input_values!$H$7:$H$9))</f>
        <v>68</v>
      </c>
      <c r="AU51" s="79">
        <f ca="1">RANDBETWEEN(MIN(s_input_values!$H$7:$H$9),MAX(s_input_values!$H$7:$H$9))</f>
        <v>114</v>
      </c>
      <c r="AV51" s="79">
        <f ca="1">RANDBETWEEN(MIN(s_input_values!$H$7:$H$9),MAX(s_input_values!$H$7:$H$9))</f>
        <v>64</v>
      </c>
      <c r="AW51" s="79">
        <f ca="1">RANDBETWEEN(MIN(s_input_values!$H$7:$H$9),MAX(s_input_values!$H$7:$H$9))</f>
        <v>115</v>
      </c>
      <c r="AX51" s="79">
        <f ca="1">RANDBETWEEN(MIN(s_input_values!$H$7:$H$9),MAX(s_input_values!$H$7:$H$9))</f>
        <v>90</v>
      </c>
      <c r="AY51" s="79">
        <f ca="1">RANDBETWEEN(MIN(s_input_values!$H$7:$H$9),MAX(s_input_values!$H$7:$H$9))</f>
        <v>65</v>
      </c>
      <c r="AZ51" s="79">
        <f ca="1">RANDBETWEEN(MIN(s_input_values!$H$7:$H$9),MAX(s_input_values!$H$7:$H$9))</f>
        <v>94</v>
      </c>
      <c r="BA51" s="79">
        <f ca="1">RANDBETWEEN(MIN(s_input_values!$H$7:$H$9),MAX(s_input_values!$H$7:$H$9))</f>
        <v>73</v>
      </c>
      <c r="BB51" s="79">
        <f ca="1">RANDBETWEEN(MIN(s_input_values!$H$7:$H$9),MAX(s_input_values!$H$7:$H$9))</f>
        <v>80</v>
      </c>
      <c r="BC51" s="79">
        <f ca="1">RANDBETWEEN(MIN(s_input_values!$H$7:$H$9),MAX(s_input_values!$H$7:$H$9))</f>
        <v>111</v>
      </c>
      <c r="BD51" s="79">
        <f ca="1">RANDBETWEEN(MIN(s_input_values!$H$7:$H$9),MAX(s_input_values!$H$7:$H$9))</f>
        <v>73</v>
      </c>
      <c r="BE51" s="79">
        <f ca="1">RANDBETWEEN(MIN(s_input_values!$H$7:$H$9),MAX(s_input_values!$H$7:$H$9))</f>
        <v>94</v>
      </c>
      <c r="BF51" s="79">
        <f ca="1">RANDBETWEEN(MIN(s_input_values!$H$7:$H$9),MAX(s_input_values!$H$7:$H$9))</f>
        <v>83</v>
      </c>
      <c r="BG51" s="79">
        <f ca="1">RANDBETWEEN(MIN(s_input_values!$H$7:$H$9),MAX(s_input_values!$H$7:$H$9))</f>
        <v>43</v>
      </c>
      <c r="BH51" s="79">
        <f ca="1">RANDBETWEEN(MIN(s_input_values!$H$7:$H$9),MAX(s_input_values!$H$7:$H$9))</f>
        <v>80</v>
      </c>
      <c r="BI51" s="79">
        <f ca="1">RANDBETWEEN(MIN(s_input_values!$H$7:$H$9),MAX(s_input_values!$H$7:$H$9))</f>
        <v>95</v>
      </c>
      <c r="BJ51" s="79">
        <f t="shared" ca="1" si="3"/>
        <v>75.699999999999989</v>
      </c>
      <c r="BK51" s="79">
        <f t="shared" ca="1" si="4"/>
        <v>23.6</v>
      </c>
      <c r="BL51" s="86">
        <f t="shared" ca="1" si="5"/>
        <v>0.31175693527080589</v>
      </c>
    </row>
    <row r="52" spans="10:64" ht="12.5" x14ac:dyDescent="0.25">
      <c r="BL52" s="86">
        <f ca="1">AVERAGE(BL43:BL51)</f>
        <v>0.25849593554583811</v>
      </c>
    </row>
  </sheetData>
  <sheetProtection algorithmName="SHA-512" hashValue="9TW2Kbd2hya4lbOzCq5aYLVxg+ALQIyWNkzwNhPYIMBnU+Ug1FZ3qGI56U5sxyNbwZSBdOxTBuIUS7Yy95n6Sw==" saltValue="30CgDuvDyWaQB4zsFnjsvQ==" spinCount="100000" sheet="1" objects="1" scenarios="1" selectLockedCells="1"/>
  <mergeCells count="9">
    <mergeCell ref="J28:J37"/>
    <mergeCell ref="J42:J51"/>
    <mergeCell ref="H1:N1"/>
    <mergeCell ref="R1:AE1"/>
    <mergeCell ref="L3:L4"/>
    <mergeCell ref="P3:P11"/>
    <mergeCell ref="L6:L7"/>
    <mergeCell ref="H25:N25"/>
    <mergeCell ref="G38:I41"/>
  </mergeCells>
  <hyperlinks>
    <hyperlink ref="G2" location="'FRONT SHEET'!A1" display="FRONT SHEET" xr:uid="{228F1A96-CCA7-4D3C-973F-B9E130ECF71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2FAD-CE04-E748-B761-576BB0AC982F}">
  <sheetPr codeName="Sheet7">
    <outlinePr summaryBelow="0" summaryRight="0"/>
  </sheetPr>
  <dimension ref="A1:BL52"/>
  <sheetViews>
    <sheetView workbookViewId="0">
      <selection activeCell="G2" sqref="G2"/>
    </sheetView>
  </sheetViews>
  <sheetFormatPr defaultColWidth="14.453125" defaultRowHeight="15.75" customHeight="1" x14ac:dyDescent="0.25"/>
  <cols>
    <col min="1" max="1" width="22" style="79" customWidth="1"/>
    <col min="2" max="2" width="14.453125" style="79"/>
    <col min="3" max="3" width="11.453125" style="79" customWidth="1"/>
    <col min="4" max="6" width="3.6328125" style="79" customWidth="1"/>
    <col min="7" max="8" width="14.453125" style="79"/>
    <col min="9" max="9" width="22.36328125" style="79" customWidth="1"/>
    <col min="10" max="10" width="10.453125" style="79" customWidth="1"/>
    <col min="11" max="11" width="14.453125" style="79"/>
    <col min="12" max="12" width="8.81640625" style="79" customWidth="1"/>
    <col min="13" max="13" width="8.453125" style="79" customWidth="1"/>
    <col min="14" max="15" width="14.453125" style="79"/>
    <col min="16" max="16" width="19.36328125" style="79" customWidth="1"/>
    <col min="17" max="17" width="25.6328125" style="79" customWidth="1"/>
    <col min="18" max="26" width="16.453125" style="79" customWidth="1"/>
    <col min="27" max="27" width="6.453125" style="79" customWidth="1"/>
    <col min="28" max="28" width="6.6328125" style="79" customWidth="1"/>
    <col min="29" max="29" width="10.453125" style="79" customWidth="1"/>
    <col min="30" max="30" width="12.36328125" style="79" customWidth="1"/>
    <col min="31" max="31" width="6.6328125" style="79" customWidth="1"/>
    <col min="32" max="16384" width="14.453125" style="79"/>
  </cols>
  <sheetData>
    <row r="1" spans="1:31" ht="13" customHeight="1" x14ac:dyDescent="0.3">
      <c r="A1" s="78" t="s">
        <v>21</v>
      </c>
      <c r="B1" s="78" t="s">
        <v>22</v>
      </c>
      <c r="C1" s="78" t="s">
        <v>23</v>
      </c>
      <c r="D1" s="79" t="s">
        <v>24</v>
      </c>
      <c r="E1" s="79" t="s">
        <v>25</v>
      </c>
      <c r="F1" s="79" t="s">
        <v>26</v>
      </c>
      <c r="H1" s="139" t="s">
        <v>167</v>
      </c>
      <c r="I1" s="138"/>
      <c r="J1" s="138"/>
      <c r="K1" s="138"/>
      <c r="L1" s="138"/>
      <c r="M1" s="138"/>
      <c r="N1" s="138"/>
      <c r="R1" s="140" t="s">
        <v>27</v>
      </c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</row>
    <row r="2" spans="1:31" ht="37.5" x14ac:dyDescent="0.3">
      <c r="A2" s="79" t="s">
        <v>2</v>
      </c>
      <c r="B2" s="79">
        <v>18.5</v>
      </c>
      <c r="C2" s="79" t="s">
        <v>28</v>
      </c>
      <c r="D2" s="79">
        <f t="shared" ref="D2:D10" si="0">ROWS($A$2:A2)</f>
        <v>1</v>
      </c>
      <c r="E2" s="79" t="str">
        <f>IF(Sandstone_Detailed_Calculator!$C$4=A2,D2,"")</f>
        <v/>
      </c>
      <c r="F2" s="79">
        <f>IFERROR(SMALL($E$2:$E$11,ROWS($E$2:E2)),"")</f>
        <v>4</v>
      </c>
      <c r="G2" s="110" t="s">
        <v>168</v>
      </c>
      <c r="I2" s="78" t="s">
        <v>29</v>
      </c>
      <c r="J2" s="78" t="s">
        <v>30</v>
      </c>
      <c r="K2" s="78" t="s">
        <v>23</v>
      </c>
      <c r="Q2" s="80" t="s">
        <v>31</v>
      </c>
      <c r="R2" s="81" t="s">
        <v>2</v>
      </c>
      <c r="S2" s="81" t="s">
        <v>32</v>
      </c>
      <c r="T2" s="81" t="s">
        <v>33</v>
      </c>
      <c r="U2" s="81" t="s">
        <v>7</v>
      </c>
      <c r="V2" s="81" t="s">
        <v>34</v>
      </c>
      <c r="W2" s="81" t="s">
        <v>35</v>
      </c>
      <c r="X2" s="81" t="s">
        <v>36</v>
      </c>
      <c r="Y2" s="81" t="s">
        <v>37</v>
      </c>
      <c r="Z2" s="81" t="s">
        <v>6</v>
      </c>
      <c r="AA2" s="81"/>
      <c r="AB2" s="81"/>
      <c r="AC2" s="81"/>
      <c r="AD2" s="81"/>
    </row>
    <row r="3" spans="1:31" ht="25.5" x14ac:dyDescent="0.3">
      <c r="A3" s="79" t="s">
        <v>32</v>
      </c>
      <c r="B3" s="79">
        <v>18.5</v>
      </c>
      <c r="C3" s="79" t="s">
        <v>28</v>
      </c>
      <c r="D3" s="79">
        <f t="shared" si="0"/>
        <v>2</v>
      </c>
      <c r="E3" s="79" t="str">
        <f>IF(Sandstone_Detailed_Calculator!$C$4=A3,D3,"")</f>
        <v/>
      </c>
      <c r="F3" s="79" t="str">
        <f t="shared" ref="F3:F11" si="1">IFERROR(SMALL($E$2:$E$9,ROWS($E$2:E3)),"")</f>
        <v/>
      </c>
      <c r="G3" s="82"/>
      <c r="H3" s="78" t="s">
        <v>22</v>
      </c>
      <c r="I3" s="81" t="str">
        <f t="array" ref="I3">IFERROR(INDEX(s_impacts_calculator_detailed!$A$2:$C$10,s_impacts_calculator_detailed!$F$2,COLUMNS(K$2:K2)),"")</f>
        <v>Scotland-England border region</v>
      </c>
      <c r="J3" s="83">
        <f t="array" ref="J3">IFERROR(INDEX($A$2:$C$10,$F$2,COLUMNS($H3:$I3)),"")</f>
        <v>18.5</v>
      </c>
      <c r="K3" s="79" t="str">
        <f t="shared" ref="K3:K6" si="2">IFERROR(INDEX($A$2:$C$10,$F$2,COLUMNS($H$2:J3)),"")</f>
        <v>kg GHG/t</v>
      </c>
      <c r="L3" s="141" t="s">
        <v>38</v>
      </c>
      <c r="M3" s="81" t="s">
        <v>39</v>
      </c>
      <c r="N3" s="79">
        <f>MATCH(Sandstone_Detailed_Calculator!$C$4,s_impacts_calculator_detailed!$Q$3:$Q$11,0)</f>
        <v>4</v>
      </c>
      <c r="O3" s="82"/>
      <c r="P3" s="142" t="s">
        <v>40</v>
      </c>
      <c r="Q3" s="79" t="s">
        <v>2</v>
      </c>
      <c r="R3" s="79">
        <f>(s_input_values!D12*s_input_values!$D$10+s_input_values!E12*s_input_values!$H$10+s_input_values!F12*s_input_values!$D$10)</f>
        <v>45</v>
      </c>
      <c r="S3" s="79">
        <f>s_input_values!G12*s_input_values!$D$10+s_input_values!H12*s_input_values!$H$10+s_input_values!I12*s_input_values!$D$10</f>
        <v>67</v>
      </c>
      <c r="T3" s="79">
        <f>s_input_values!J12*s_input_values!$D$10+s_input_values!K12*s_input_values!$H$10+s_input_values!L12*s_input_values!$D$10</f>
        <v>75</v>
      </c>
      <c r="U3" s="79">
        <f>s_input_values!M12*s_input_values!$D$10+s_input_values!N12*s_input_values!$H$10+s_input_values!O12*s_input_values!$D$10</f>
        <v>83</v>
      </c>
      <c r="V3" s="79">
        <f>s_input_values!P12*s_input_values!$D$10+s_input_values!Q12*s_input_values!$H$10+s_input_values!R12*s_input_values!$D$10</f>
        <v>130</v>
      </c>
      <c r="W3" s="79">
        <f>s_input_values!S12*s_input_values!$D$10+s_input_values!T12*s_input_values!$H$10+s_input_values!U12*s_input_values!$D$10</f>
        <v>335</v>
      </c>
      <c r="X3" s="79">
        <f>s_input_values!V12*s_input_values!$D$10+s_input_values!W12*s_input_values!$H$10+s_input_values!X12*s_input_values!$F$10</f>
        <v>526.5</v>
      </c>
      <c r="Y3" s="79">
        <f>s_input_values!Y12*s_input_values!$D$10+s_input_values!Z12*s_input_values!$H$10+s_input_values!AA12*s_input_values!$F$10</f>
        <v>464.37</v>
      </c>
      <c r="Z3" s="79">
        <f>s_input_values!AB12*s_input_values!$D$10+s_input_values!AC12*s_input_values!$H$10+s_input_values!AD12*s_input_values!$F$10</f>
        <v>401.1</v>
      </c>
    </row>
    <row r="4" spans="1:31" ht="50.5" x14ac:dyDescent="0.3">
      <c r="A4" s="79" t="s">
        <v>33</v>
      </c>
      <c r="B4" s="79">
        <v>18.5</v>
      </c>
      <c r="C4" s="79" t="s">
        <v>28</v>
      </c>
      <c r="D4" s="79">
        <f t="shared" si="0"/>
        <v>3</v>
      </c>
      <c r="E4" s="79" t="str">
        <f>IF(Sandstone_Detailed_Calculator!$C$4=A4,D4,"")</f>
        <v/>
      </c>
      <c r="F4" s="79" t="str">
        <f t="shared" si="1"/>
        <v/>
      </c>
      <c r="G4" s="82"/>
      <c r="H4" s="78" t="s">
        <v>38</v>
      </c>
      <c r="I4" s="81" t="str">
        <f>CONCATENATE("Trip from ",Sandstone_Detailed_Calculator!$C$4," to ",Sandstone_Detailed_Calculator!$C$6)</f>
        <v>Trip from Scotland-England border region to Scotland-England border region</v>
      </c>
      <c r="J4" s="83">
        <f t="array" ref="J4">INDEX($R$3:$Z$11,$N$3,$N$4)</f>
        <v>12</v>
      </c>
      <c r="K4" s="79" t="str">
        <f t="shared" si="2"/>
        <v>kg GHG/t</v>
      </c>
      <c r="L4" s="138"/>
      <c r="M4" s="81" t="s">
        <v>41</v>
      </c>
      <c r="N4" s="79">
        <f>MATCH(Sandstone_Detailed_Calculator!$C$6,s_impacts_calculator_detailed!$R$2:$AE$2,0)</f>
        <v>4</v>
      </c>
      <c r="O4" s="82"/>
      <c r="P4" s="138"/>
      <c r="Q4" s="79" t="s">
        <v>32</v>
      </c>
      <c r="R4" s="79">
        <f>(s_input_values!D13*s_input_values!$D$10+s_input_values!E13*s_input_values!$H$10+s_input_values!F13*s_input_values!$D$10)</f>
        <v>67</v>
      </c>
      <c r="S4" s="79">
        <f>s_input_values!G13*s_input_values!$D$10+s_input_values!H13*s_input_values!$H$10+s_input_values!I13*s_input_values!$D$10</f>
        <v>19</v>
      </c>
      <c r="T4" s="79">
        <f>s_input_values!J13*s_input_values!$D$10+s_input_values!K13*s_input_values!$H$10+s_input_values!L13*s_input_values!$D$10</f>
        <v>23</v>
      </c>
      <c r="U4" s="79">
        <f>s_input_values!M13*s_input_values!$D$10+s_input_values!N13*s_input_values!$H$10+s_input_values!O13*s_input_values!$D$10</f>
        <v>35</v>
      </c>
      <c r="V4" s="79">
        <f>s_input_values!P13*s_input_values!$D$10+s_input_values!Q13*s_input_values!$H$10+s_input_values!R13*s_input_values!$D$10</f>
        <v>80</v>
      </c>
      <c r="W4" s="79">
        <f>s_input_values!S13*s_input_values!$D$10+s_input_values!T13*s_input_values!$H$10+s_input_values!U13*s_input_values!$D$10</f>
        <v>288</v>
      </c>
      <c r="X4" s="79">
        <f>s_input_values!V13*s_input_values!$D$10+s_input_values!W13*s_input_values!$H$10+s_input_values!X13*s_input_values!$F$10</f>
        <v>514.5</v>
      </c>
      <c r="Y4" s="79">
        <f>s_input_values!Y13*s_input_values!$D$10+s_input_values!Z13*s_input_values!$H$10+s_input_values!AA13*s_input_values!$F$10</f>
        <v>452.37</v>
      </c>
      <c r="Z4" s="79">
        <f>s_input_values!AB13*s_input_values!$D$10+s_input_values!AC13*s_input_values!$H$10+s_input_values!AD13*s_input_values!$F$10</f>
        <v>389.1</v>
      </c>
    </row>
    <row r="5" spans="1:31" ht="25.5" x14ac:dyDescent="0.3">
      <c r="A5" s="79" t="s">
        <v>7</v>
      </c>
      <c r="B5" s="79">
        <v>18.5</v>
      </c>
      <c r="C5" s="79" t="s">
        <v>28</v>
      </c>
      <c r="D5" s="79">
        <f t="shared" si="0"/>
        <v>4</v>
      </c>
      <c r="E5" s="79">
        <f>IF(Sandstone_Detailed_Calculator!$C$4=A5,D5,"")</f>
        <v>4</v>
      </c>
      <c r="F5" s="79" t="str">
        <f t="shared" si="1"/>
        <v/>
      </c>
      <c r="G5" s="82"/>
      <c r="H5" s="78" t="s">
        <v>42</v>
      </c>
      <c r="I5" s="81" t="str">
        <f t="array" ref="I5">INDEX($A$14:$C$22,$F$14,1)</f>
        <v>Scotland-England border region</v>
      </c>
      <c r="J5" s="83">
        <f t="array" ref="J5">IFERROR(INDEX($A$14:$C$22,$F$14,COLUMNS($H5:$I5)),"")</f>
        <v>43.9</v>
      </c>
      <c r="K5" s="79" t="str">
        <f t="shared" si="2"/>
        <v>kg GHG/t</v>
      </c>
      <c r="M5" s="81"/>
      <c r="O5" s="82"/>
      <c r="P5" s="138"/>
      <c r="Q5" s="79" t="s">
        <v>33</v>
      </c>
      <c r="R5" s="79">
        <f>(s_input_values!D14*s_input_values!$D$10+s_input_values!E14*s_input_values!$H$10+s_input_values!F14*s_input_values!$D$10)</f>
        <v>75</v>
      </c>
      <c r="S5" s="79">
        <f>s_input_values!G14*s_input_values!$D$10+s_input_values!H14*s_input_values!$H$10+s_input_values!I14*s_input_values!$D$10</f>
        <v>23</v>
      </c>
      <c r="T5" s="79">
        <f>s_input_values!J14*s_input_values!$D$10+s_input_values!K14*s_input_values!$H$10+s_input_values!L14*s_input_values!$D$10</f>
        <v>15</v>
      </c>
      <c r="U5" s="79">
        <f>s_input_values!M14*s_input_values!$D$10+s_input_values!N14*s_input_values!$H$10+s_input_values!O14*s_input_values!$D$10</f>
        <v>25</v>
      </c>
      <c r="V5" s="79">
        <f>s_input_values!P14*s_input_values!$D$10+s_input_values!Q14*s_input_values!$H$10+s_input_values!R14*s_input_values!$D$10</f>
        <v>70</v>
      </c>
      <c r="W5" s="79">
        <f>s_input_values!S14*s_input_values!$D$10+s_input_values!T14*s_input_values!$H$10+s_input_values!U14*s_input_values!$D$10</f>
        <v>275</v>
      </c>
      <c r="X5" s="79">
        <f>s_input_values!V14*s_input_values!$D$10+s_input_values!W14*s_input_values!$H$10+s_input_values!X14*s_input_values!$F$10</f>
        <v>511.5</v>
      </c>
      <c r="Y5" s="79">
        <f>s_input_values!Y14*s_input_values!$D$10+s_input_values!Z14*s_input_values!$H$10+s_input_values!AA14*s_input_values!$F$10</f>
        <v>449.37</v>
      </c>
      <c r="Z5" s="79">
        <f>s_input_values!AB14*s_input_values!$D$10+s_input_values!AC14*s_input_values!$H$10+s_input_values!AD14*s_input_values!$F$10</f>
        <v>386.1</v>
      </c>
    </row>
    <row r="6" spans="1:31" ht="38" x14ac:dyDescent="0.3">
      <c r="A6" s="79" t="s">
        <v>34</v>
      </c>
      <c r="B6" s="79">
        <v>18.5</v>
      </c>
      <c r="C6" s="79" t="s">
        <v>28</v>
      </c>
      <c r="D6" s="79">
        <f t="shared" si="0"/>
        <v>5</v>
      </c>
      <c r="E6" s="79" t="str">
        <f>IF(Sandstone_Detailed_Calculator!$C$4=A6,D6,"")</f>
        <v/>
      </c>
      <c r="F6" s="79" t="str">
        <f t="shared" si="1"/>
        <v/>
      </c>
      <c r="G6" s="82"/>
      <c r="H6" s="78" t="s">
        <v>43</v>
      </c>
      <c r="I6" s="81" t="str">
        <f>CONCATENATE("Trip from ",Sandstone_Detailed_Calculator!$C$6," to ",Sandstone_Detailed_Calculator!$C$8)</f>
        <v>Trip from Scotland-England border region to Northern Scotland</v>
      </c>
      <c r="J6" s="83">
        <f t="array" ref="J6">INDEX($R$3:$Z$11,$N$6,$N$7)</f>
        <v>83</v>
      </c>
      <c r="K6" s="79" t="str">
        <f t="shared" si="2"/>
        <v>kg GHG/t</v>
      </c>
      <c r="L6" s="141" t="s">
        <v>43</v>
      </c>
      <c r="M6" s="81" t="s">
        <v>39</v>
      </c>
      <c r="N6" s="79">
        <f>MATCH(Sandstone_Detailed_Calculator!$C$6,s_impacts_calculator_detailed!$Q$3:$Q$11,0)</f>
        <v>4</v>
      </c>
      <c r="O6" s="82"/>
      <c r="P6" s="138"/>
      <c r="Q6" s="79" t="s">
        <v>7</v>
      </c>
      <c r="R6" s="79">
        <f>(s_input_values!D15*s_input_values!$D$10+s_input_values!E15*s_input_values!$H$10+s_input_values!F15*s_input_values!$D$10)</f>
        <v>83</v>
      </c>
      <c r="S6" s="79">
        <f>s_input_values!G15*s_input_values!$D$10+s_input_values!H15*s_input_values!$H$10+s_input_values!I15*s_input_values!$D$10</f>
        <v>35</v>
      </c>
      <c r="T6" s="79">
        <f>s_input_values!J15*s_input_values!$D$10+s_input_values!K15*s_input_values!$H$10+s_input_values!L15*s_input_values!$D$10</f>
        <v>25</v>
      </c>
      <c r="U6" s="79">
        <f>s_input_values!M15*s_input_values!$D$10+s_input_values!N15*s_input_values!$H$10+s_input_values!O15*s_input_values!$D$10</f>
        <v>12</v>
      </c>
      <c r="V6" s="79">
        <f>s_input_values!P15*s_input_values!$D$10+s_input_values!Q15*s_input_values!$H$10+s_input_values!R15*s_input_values!$D$10</f>
        <v>57</v>
      </c>
      <c r="W6" s="79">
        <f>s_input_values!S15*s_input_values!$D$10+s_input_values!T15*s_input_values!$H$10+s_input_values!U15*s_input_values!$D$10</f>
        <v>265</v>
      </c>
      <c r="X6" s="79">
        <f>s_input_values!V15*s_input_values!$D$10+s_input_values!W15*s_input_values!$H$10+s_input_values!X15*s_input_values!$F$10</f>
        <v>519.5</v>
      </c>
      <c r="Y6" s="79">
        <f>s_input_values!Y15*s_input_values!$D$10+s_input_values!Z15*s_input_values!$H$10+s_input_values!AA15*s_input_values!$F$10</f>
        <v>457.37</v>
      </c>
      <c r="Z6" s="79">
        <f>s_input_values!AB15*s_input_values!$D$10+s_input_values!AC15*s_input_values!$H$10+s_input_values!AD15*s_input_values!$F$10</f>
        <v>394.1</v>
      </c>
    </row>
    <row r="7" spans="1:31" ht="25.5" x14ac:dyDescent="0.3">
      <c r="A7" s="79" t="s">
        <v>35</v>
      </c>
      <c r="B7" s="79">
        <v>17.2</v>
      </c>
      <c r="C7" s="79" t="s">
        <v>28</v>
      </c>
      <c r="D7" s="79">
        <f t="shared" si="0"/>
        <v>6</v>
      </c>
      <c r="E7" s="79" t="str">
        <f>IF(Sandstone_Detailed_Calculator!$C$4=A7,D7,"")</f>
        <v/>
      </c>
      <c r="F7" s="79" t="str">
        <f t="shared" si="1"/>
        <v/>
      </c>
      <c r="G7" s="82"/>
      <c r="H7" s="78" t="s">
        <v>44</v>
      </c>
      <c r="J7" s="83">
        <f>SUM(J3:J6)</f>
        <v>157.4</v>
      </c>
      <c r="K7" s="79" t="str">
        <f>K6</f>
        <v>kg GHG/t</v>
      </c>
      <c r="L7" s="138"/>
      <c r="M7" s="81" t="s">
        <v>41</v>
      </c>
      <c r="N7" s="79">
        <f>MATCH(Sandstone_Detailed_Calculator!$C$8,s_impacts_calculator_detailed!$R$2:$AE$2,0)</f>
        <v>1</v>
      </c>
      <c r="O7" s="82"/>
      <c r="P7" s="138"/>
      <c r="Q7" s="79" t="s">
        <v>34</v>
      </c>
      <c r="R7" s="79">
        <f>(s_input_values!D16*s_input_values!$D$10+s_input_values!E16*s_input_values!$H$10+s_input_values!F16*s_input_values!$D$10)</f>
        <v>130</v>
      </c>
      <c r="S7" s="79">
        <f>s_input_values!G16*s_input_values!$D$10+s_input_values!H16*s_input_values!$H$10+s_input_values!I16*s_input_values!$D$10</f>
        <v>80</v>
      </c>
      <c r="T7" s="79">
        <f>s_input_values!J16*s_input_values!$D$10+s_input_values!K16*s_input_values!$H$10+s_input_values!L16*s_input_values!$D$10</f>
        <v>70</v>
      </c>
      <c r="U7" s="79">
        <f>s_input_values!M16*s_input_values!$D$10+s_input_values!N16*s_input_values!$H$10+s_input_values!O16*s_input_values!$D$10</f>
        <v>57</v>
      </c>
      <c r="V7" s="79">
        <f>s_input_values!P16*s_input_values!$D$10+s_input_values!Q16*s_input_values!$H$10+s_input_values!R16*s_input_values!$D$10</f>
        <v>50</v>
      </c>
      <c r="W7" s="79">
        <f>s_input_values!S16*s_input_values!$D$10+s_input_values!T16*s_input_values!$H$10+s_input_values!U16*s_input_values!$D$10</f>
        <v>220</v>
      </c>
      <c r="X7" s="79">
        <f>s_input_values!V16*s_input_values!$D$10+s_input_values!W16*s_input_values!$H$10+s_input_values!X16*s_input_values!$F$10</f>
        <v>490.5</v>
      </c>
      <c r="Y7" s="79">
        <f>s_input_values!Y16*s_input_values!$D$10+s_input_values!Z16*s_input_values!$H$10+s_input_values!AA16*s_input_values!$F$10</f>
        <v>585.5</v>
      </c>
      <c r="Z7" s="79">
        <f>s_input_values!AB16*s_input_values!$D$10+s_input_values!AC16*s_input_values!$H$10+s_input_values!AD16*s_input_values!$F$10</f>
        <v>500</v>
      </c>
    </row>
    <row r="8" spans="1:31" ht="15.75" customHeight="1" x14ac:dyDescent="0.25">
      <c r="A8" s="79" t="s">
        <v>36</v>
      </c>
      <c r="B8" s="79">
        <v>19.5</v>
      </c>
      <c r="C8" s="79" t="s">
        <v>28</v>
      </c>
      <c r="D8" s="79">
        <f t="shared" si="0"/>
        <v>7</v>
      </c>
      <c r="E8" s="79" t="str">
        <f>IF(Sandstone_Detailed_Calculator!$C$4=A8,D8,"")</f>
        <v/>
      </c>
      <c r="F8" s="79" t="str">
        <f t="shared" si="1"/>
        <v/>
      </c>
      <c r="G8" s="82"/>
      <c r="O8" s="82"/>
      <c r="P8" s="138"/>
      <c r="Q8" s="79" t="s">
        <v>35</v>
      </c>
      <c r="R8" s="79">
        <f>(s_input_values!D17*s_input_values!$D$10+s_input_values!E17*s_input_values!$H$10+s_input_values!F17*s_input_values!$D$10)</f>
        <v>335</v>
      </c>
      <c r="S8" s="79">
        <f>s_input_values!G17*s_input_values!$D$10+s_input_values!H17*s_input_values!$H$10+s_input_values!I17*s_input_values!$D$10</f>
        <v>288</v>
      </c>
      <c r="T8" s="79">
        <f>s_input_values!J17*s_input_values!$D$10+s_input_values!K17*s_input_values!$H$10+s_input_values!L17*s_input_values!$D$10</f>
        <v>275</v>
      </c>
      <c r="U8" s="79">
        <f>s_input_values!M17*s_input_values!$D$10+s_input_values!N17*s_input_values!$H$10+s_input_values!O17*s_input_values!$D$10</f>
        <v>265</v>
      </c>
      <c r="V8" s="79">
        <f>s_input_values!P17*s_input_values!$D$10+s_input_values!Q17*s_input_values!$H$10+s_input_values!R17*s_input_values!$D$10</f>
        <v>220</v>
      </c>
      <c r="W8" s="79">
        <f>s_input_values!S17*s_input_values!$D$10+s_input_values!T17*s_input_values!$H$10+s_input_values!U17*s_input_values!$D$10</f>
        <v>300</v>
      </c>
      <c r="X8" s="79">
        <f>s_input_values!V17*s_input_values!$D$10+s_input_values!W17*s_input_values!$H$10+s_input_values!X17*s_input_values!$F$10</f>
        <v>673.09999999999991</v>
      </c>
      <c r="Y8" s="79">
        <f>s_input_values!Y17*s_input_values!$D$10+s_input_values!Z17*s_input_values!$H$10+s_input_values!AA17*s_input_values!$F$10</f>
        <v>612.29999999999995</v>
      </c>
      <c r="Z8" s="79">
        <f>s_input_values!AB17*s_input_values!$D$10+s_input_values!AC17*s_input_values!$H$10+s_input_values!AD17*s_input_values!$F$10</f>
        <v>549.6</v>
      </c>
    </row>
    <row r="9" spans="1:31" ht="15.75" customHeight="1" x14ac:dyDescent="0.25">
      <c r="A9" s="79" t="s">
        <v>37</v>
      </c>
      <c r="B9" s="79">
        <v>20.3</v>
      </c>
      <c r="C9" s="79" t="s">
        <v>28</v>
      </c>
      <c r="D9" s="79">
        <f t="shared" si="0"/>
        <v>8</v>
      </c>
      <c r="E9" s="79" t="str">
        <f>IF(Sandstone_Detailed_Calculator!$C$4=A9,D9,"")</f>
        <v/>
      </c>
      <c r="F9" s="79" t="str">
        <f t="shared" si="1"/>
        <v/>
      </c>
      <c r="G9" s="82"/>
      <c r="H9" s="82"/>
      <c r="I9" s="82"/>
      <c r="J9" s="82"/>
      <c r="K9" s="82"/>
      <c r="L9" s="82"/>
      <c r="M9" s="82"/>
      <c r="N9" s="82"/>
      <c r="O9" s="82"/>
      <c r="P9" s="138"/>
      <c r="Q9" s="79" t="s">
        <v>36</v>
      </c>
      <c r="R9" s="79">
        <f>(s_input_values!D18*s_input_values!$F$10+s_input_values!E18*s_input_values!$H$10+s_input_values!F18*s_input_values!$D$10)</f>
        <v>526.5</v>
      </c>
      <c r="S9" s="79">
        <f>s_input_values!G18*s_input_values!$F$10+s_input_values!H18*s_input_values!$H$10+s_input_values!I18*s_input_values!$D$10</f>
        <v>514.5</v>
      </c>
      <c r="T9" s="79">
        <f>s_input_values!J18*s_input_values!$F$10+s_input_values!K18*s_input_values!$H$10+s_input_values!L18*s_input_values!$D$10</f>
        <v>511.5</v>
      </c>
      <c r="U9" s="79">
        <f>s_input_values!M18*s_input_values!$F$10+s_input_values!N18*s_input_values!$H$10+s_input_values!O18*s_input_values!$D$10</f>
        <v>519.5</v>
      </c>
      <c r="V9" s="79">
        <f>s_input_values!P18*s_input_values!$F$10+s_input_values!Q18*s_input_values!$H$10+s_input_values!R18*s_input_values!$D$10</f>
        <v>490.5</v>
      </c>
      <c r="W9" s="79">
        <f>s_input_values!S18*s_input_values!$F$10+s_input_values!T18*s_input_values!$H$10+s_input_values!U18*s_input_values!$D$10</f>
        <v>673.09999999999991</v>
      </c>
      <c r="X9" s="79">
        <f>s_input_values!V18*s_input_values!$F$10+s_input_values!W18*s_input_values!$H$10+s_input_values!X18*s_input_values!$F$10</f>
        <v>285</v>
      </c>
      <c r="Y9" s="79">
        <f>s_input_values!Y18*s_input_values!$F$10+s_input_values!Z18*s_input_values!$H$10+s_input_values!AA18*s_input_values!$F$10</f>
        <v>457.9</v>
      </c>
      <c r="Z9" s="79">
        <f>s_input_values!AB18*s_input_values!$F$10+s_input_values!AC18*s_input_values!$H$10+s_input_values!AD18*s_input_values!$F$10</f>
        <v>456</v>
      </c>
    </row>
    <row r="10" spans="1:31" ht="13" x14ac:dyDescent="0.3">
      <c r="A10" s="79" t="s">
        <v>6</v>
      </c>
      <c r="B10" s="79">
        <v>21.1</v>
      </c>
      <c r="C10" s="79" t="s">
        <v>28</v>
      </c>
      <c r="D10" s="79">
        <f t="shared" si="0"/>
        <v>9</v>
      </c>
      <c r="E10" s="79" t="str">
        <f>IF(Sandstone_Detailed_Calculator!$C$4=A10,D10,"")</f>
        <v/>
      </c>
      <c r="F10" s="79" t="str">
        <f t="shared" si="1"/>
        <v/>
      </c>
      <c r="G10" s="82"/>
      <c r="I10" s="78" t="s">
        <v>29</v>
      </c>
      <c r="J10" s="78" t="s">
        <v>30</v>
      </c>
      <c r="K10" s="78" t="s">
        <v>23</v>
      </c>
      <c r="L10" s="82"/>
      <c r="M10" s="82"/>
      <c r="N10" s="82"/>
      <c r="O10" s="82"/>
      <c r="P10" s="138"/>
      <c r="Q10" s="79" t="s">
        <v>37</v>
      </c>
      <c r="R10" s="79">
        <f>(s_input_values!D19*s_input_values!$F$10+s_input_values!E19*s_input_values!$H$10+s_input_values!F19*s_input_values!$D$10)</f>
        <v>464.37</v>
      </c>
      <c r="S10" s="79">
        <f>s_input_values!G19*s_input_values!$F$10+s_input_values!H19*s_input_values!$H$10+s_input_values!I19*s_input_values!$D$10</f>
        <v>452.37</v>
      </c>
      <c r="T10" s="79">
        <f>s_input_values!J19*s_input_values!$F$10+s_input_values!K19*s_input_values!$H$10+s_input_values!L19*s_input_values!$D$10</f>
        <v>449.37</v>
      </c>
      <c r="U10" s="79">
        <f>s_input_values!M19*s_input_values!$F$10+s_input_values!N19*s_input_values!$H$10+s_input_values!O19*s_input_values!$D$10</f>
        <v>457.37</v>
      </c>
      <c r="V10" s="79">
        <f>s_input_values!P19*s_input_values!$F$10+s_input_values!Q19*s_input_values!$H$10+s_input_values!R19*s_input_values!$D$10</f>
        <v>585.5</v>
      </c>
      <c r="W10" s="79">
        <f>s_input_values!S19*s_input_values!$F$10+s_input_values!T19*s_input_values!$H$10+s_input_values!U19*s_input_values!$D$10</f>
        <v>612.29999999999995</v>
      </c>
      <c r="X10" s="79">
        <f>s_input_values!V19*s_input_values!$F$10+s_input_values!W19*s_input_values!$H$10+s_input_values!X19*s_input_values!$F$10</f>
        <v>457.9</v>
      </c>
      <c r="Y10" s="79">
        <f>s_input_values!Y19*s_input_values!$F$10+s_input_values!Z19*s_input_values!$H$10+s_input_values!AA19*s_input_values!$F$10</f>
        <v>285</v>
      </c>
      <c r="Z10" s="79">
        <f>s_input_values!AB19*s_input_values!$F$10+s_input_values!AC19*s_input_values!$H$10+s_input_values!AD19*s_input_values!$F$10</f>
        <v>429.4</v>
      </c>
    </row>
    <row r="11" spans="1:31" ht="25.5" x14ac:dyDescent="0.3">
      <c r="E11" s="79" t="str">
        <f>IF($I$2=A11,D11,"")</f>
        <v/>
      </c>
      <c r="F11" s="79" t="str">
        <f t="shared" si="1"/>
        <v/>
      </c>
      <c r="G11" s="82"/>
      <c r="H11" s="78" t="s">
        <v>22</v>
      </c>
      <c r="I11" s="81" t="str">
        <f t="array" ref="I11">IFERROR(INDEX(s_impacts_calculator_detailed!$A$2:$C$10,s_impacts_calculator_detailed!$F$2,COLUMNS(K$2:K10)),"")</f>
        <v>Scotland-England border region</v>
      </c>
      <c r="J11" s="84">
        <f>J3*Sandstone_Detailed_Calculator!$H$5</f>
        <v>185</v>
      </c>
      <c r="K11" s="79" t="s">
        <v>45</v>
      </c>
      <c r="L11" s="82"/>
      <c r="M11" s="82"/>
      <c r="N11" s="82"/>
      <c r="O11" s="82"/>
      <c r="P11" s="138"/>
      <c r="Q11" s="79" t="s">
        <v>6</v>
      </c>
      <c r="R11" s="79">
        <f>(s_input_values!D20*s_input_values!$F$10+s_input_values!E20*s_input_values!$H$10+s_input_values!F20*s_input_values!$D$10)</f>
        <v>401.1</v>
      </c>
      <c r="S11" s="79">
        <f>s_input_values!G20*s_input_values!$F$10+s_input_values!H20*s_input_values!$H$10+s_input_values!I20*s_input_values!$D$10</f>
        <v>389.1</v>
      </c>
      <c r="T11" s="79">
        <f>s_input_values!J20*s_input_values!$F$10+s_input_values!K20*s_input_values!$H$10+s_input_values!L20*s_input_values!$D$10</f>
        <v>386.1</v>
      </c>
      <c r="U11" s="79">
        <f>s_input_values!M20*s_input_values!$F$10+s_input_values!N20*s_input_values!$H$10+s_input_values!O20*s_input_values!$D$10</f>
        <v>394.1</v>
      </c>
      <c r="V11" s="79">
        <f>s_input_values!P20*s_input_values!$F$10+s_input_values!Q20*s_input_values!$H$10+s_input_values!R20*s_input_values!$D$10</f>
        <v>490.5</v>
      </c>
      <c r="W11" s="79">
        <f>s_input_values!S20*s_input_values!$F$10+s_input_values!T20*s_input_values!$H$10+s_input_values!U20*s_input_values!$D$10</f>
        <v>549.6</v>
      </c>
      <c r="X11" s="79">
        <f>s_input_values!V20*s_input_values!$F$10+s_input_values!W20*s_input_values!$H$10+s_input_values!X20*s_input_values!$F$10</f>
        <v>456</v>
      </c>
      <c r="Y11" s="79">
        <f>s_input_values!Y20*s_input_values!$F$10+s_input_values!Z20*s_input_values!$H$10+s_input_values!AA20*s_input_values!$F$10</f>
        <v>429.4</v>
      </c>
      <c r="Z11" s="79">
        <f>s_input_values!AB20*s_input_values!$F$10+s_input_values!AC20*s_input_values!$H$10+s_input_values!AD20*s_input_values!$F$10</f>
        <v>190</v>
      </c>
    </row>
    <row r="12" spans="1:31" ht="50.5" x14ac:dyDescent="0.3">
      <c r="H12" s="78" t="s">
        <v>38</v>
      </c>
      <c r="I12" s="81" t="str">
        <f>CONCATENATE("Trip from ",Sandstone_Detailed_Calculator!$C$4," to ",Sandstone_Detailed_Calculator!$C$6)</f>
        <v>Trip from Scotland-England border region to Scotland-England border region</v>
      </c>
      <c r="J12" s="84">
        <f>J4*Sandstone_Detailed_Calculator!$H$5</f>
        <v>120</v>
      </c>
      <c r="K12" s="79" t="s">
        <v>45</v>
      </c>
    </row>
    <row r="13" spans="1:31" ht="25.5" x14ac:dyDescent="0.3">
      <c r="A13" s="78" t="s">
        <v>137</v>
      </c>
      <c r="B13" s="78" t="s">
        <v>42</v>
      </c>
      <c r="C13" s="78" t="s">
        <v>23</v>
      </c>
      <c r="D13" s="79" t="s">
        <v>24</v>
      </c>
      <c r="E13" s="79" t="s">
        <v>25</v>
      </c>
      <c r="F13" s="79" t="s">
        <v>26</v>
      </c>
      <c r="H13" s="78" t="s">
        <v>42</v>
      </c>
      <c r="I13" s="81" t="str">
        <f t="array" ref="I13">INDEX($A$14:$C$22,$F$14,1)</f>
        <v>Scotland-England border region</v>
      </c>
      <c r="J13" s="84">
        <f>J5*Sandstone_Detailed_Calculator!$H$5</f>
        <v>439</v>
      </c>
      <c r="K13" s="79" t="s">
        <v>45</v>
      </c>
    </row>
    <row r="14" spans="1:31" ht="75.5" x14ac:dyDescent="0.3">
      <c r="A14" s="79" t="s">
        <v>2</v>
      </c>
      <c r="B14" s="79">
        <v>43.9</v>
      </c>
      <c r="C14" s="79" t="s">
        <v>28</v>
      </c>
      <c r="D14" s="79">
        <f t="shared" ref="D14:D22" si="3">ROWS($A$14:A14)</f>
        <v>1</v>
      </c>
      <c r="E14" s="79" t="str">
        <f>IF(Sandstone_Detailed_Calculator!$C$6=A14,D14,"")</f>
        <v/>
      </c>
      <c r="F14" s="79">
        <f>IFERROR(SMALL($E$14:$E$27,ROWS($E$14:E14)),"")</f>
        <v>4</v>
      </c>
      <c r="H14" s="78" t="s">
        <v>43</v>
      </c>
      <c r="I14" s="81" t="str">
        <f>CONCATENATE("Trip from ",Sandstone_Detailed_Calculator!$C$6," to ",Sandstone_Detailed_Calculator!$C$8)</f>
        <v>Trip from Scotland-England border region to Northern Scotland</v>
      </c>
      <c r="J14" s="84">
        <f>J6*Sandstone_Detailed_Calculator!$H$5</f>
        <v>830</v>
      </c>
      <c r="K14" s="79" t="s">
        <v>45</v>
      </c>
      <c r="R14" s="81" t="s">
        <v>130</v>
      </c>
      <c r="T14" s="81" t="s">
        <v>131</v>
      </c>
      <c r="V14" s="81" t="s">
        <v>132</v>
      </c>
      <c r="X14" s="81" t="s">
        <v>133</v>
      </c>
    </row>
    <row r="15" spans="1:31" ht="13" x14ac:dyDescent="0.3">
      <c r="A15" s="79" t="s">
        <v>32</v>
      </c>
      <c r="B15" s="79">
        <v>43.9</v>
      </c>
      <c r="C15" s="79" t="s">
        <v>28</v>
      </c>
      <c r="D15" s="79">
        <f t="shared" si="3"/>
        <v>2</v>
      </c>
      <c r="E15" s="79" t="str">
        <f>IF(Sandstone_Detailed_Calculator!$C$6=A15,D15,"")</f>
        <v/>
      </c>
      <c r="F15" s="79" t="str">
        <f t="shared" ref="F15:F27" si="4">IFERROR(SMALL($E$2:$E$9,ROWS($E$2:E15)),"")</f>
        <v/>
      </c>
      <c r="H15" s="78" t="s">
        <v>44</v>
      </c>
      <c r="J15" s="79">
        <f>SUM(J11:J14)</f>
        <v>1574</v>
      </c>
      <c r="K15" s="79" t="s">
        <v>45</v>
      </c>
    </row>
    <row r="16" spans="1:31" ht="15.75" customHeight="1" x14ac:dyDescent="0.25">
      <c r="A16" s="79" t="s">
        <v>33</v>
      </c>
      <c r="B16" s="79">
        <v>43.9</v>
      </c>
      <c r="C16" s="79" t="s">
        <v>28</v>
      </c>
      <c r="D16" s="79">
        <f t="shared" si="3"/>
        <v>3</v>
      </c>
      <c r="E16" s="79" t="str">
        <f>IF(Sandstone_Detailed_Calculator!$C$6=A16,D16,"")</f>
        <v/>
      </c>
      <c r="F16" s="79" t="str">
        <f t="shared" si="4"/>
        <v/>
      </c>
    </row>
    <row r="17" spans="1:64" ht="15.75" customHeight="1" x14ac:dyDescent="0.25">
      <c r="A17" s="79" t="s">
        <v>7</v>
      </c>
      <c r="B17" s="79">
        <v>43.9</v>
      </c>
      <c r="C17" s="79" t="s">
        <v>28</v>
      </c>
      <c r="D17" s="79">
        <f t="shared" si="3"/>
        <v>4</v>
      </c>
      <c r="E17" s="79">
        <f>IF(Sandstone_Detailed_Calculator!$C$6=A17,D17,"")</f>
        <v>4</v>
      </c>
      <c r="F17" s="79" t="str">
        <f t="shared" si="4"/>
        <v/>
      </c>
    </row>
    <row r="18" spans="1:64" ht="15.75" customHeight="1" x14ac:dyDescent="0.25">
      <c r="A18" s="79" t="s">
        <v>34</v>
      </c>
      <c r="B18" s="79">
        <f>B17</f>
        <v>43.9</v>
      </c>
      <c r="C18" s="79" t="s">
        <v>28</v>
      </c>
      <c r="D18" s="79">
        <f t="shared" si="3"/>
        <v>5</v>
      </c>
      <c r="E18" s="79" t="str">
        <f>IF(Sandstone_Detailed_Calculator!$C$6=A18,D18,"")</f>
        <v/>
      </c>
      <c r="F18" s="79" t="str">
        <f t="shared" si="4"/>
        <v/>
      </c>
      <c r="J18" s="79" t="s">
        <v>28</v>
      </c>
      <c r="L18" s="79" t="s">
        <v>45</v>
      </c>
    </row>
    <row r="19" spans="1:64" ht="15.75" customHeight="1" x14ac:dyDescent="0.25">
      <c r="A19" s="79" t="s">
        <v>35</v>
      </c>
      <c r="B19" s="79">
        <v>48.1</v>
      </c>
      <c r="C19" s="79" t="s">
        <v>28</v>
      </c>
      <c r="D19" s="79">
        <f t="shared" si="3"/>
        <v>6</v>
      </c>
      <c r="E19" s="79" t="str">
        <f>IF(Sandstone_Detailed_Calculator!$C$6=A19,D19,"")</f>
        <v/>
      </c>
      <c r="F19" s="79" t="str">
        <f t="shared" si="4"/>
        <v/>
      </c>
      <c r="I19" s="79" t="s">
        <v>22</v>
      </c>
      <c r="J19" s="85">
        <f>$J$3</f>
        <v>18.5</v>
      </c>
      <c r="K19" s="79" t="s">
        <v>22</v>
      </c>
      <c r="L19" s="85">
        <f>J19*Sandstone_Detailed_Calculator!$H$5</f>
        <v>185</v>
      </c>
    </row>
    <row r="20" spans="1:64" ht="15.75" customHeight="1" x14ac:dyDescent="0.25">
      <c r="A20" s="79" t="s">
        <v>36</v>
      </c>
      <c r="B20" s="79">
        <v>53.3</v>
      </c>
      <c r="C20" s="79" t="s">
        <v>28</v>
      </c>
      <c r="D20" s="79">
        <f t="shared" si="3"/>
        <v>7</v>
      </c>
      <c r="E20" s="79" t="str">
        <f>IF(Sandstone_Detailed_Calculator!$C$6=A20,D20,"")</f>
        <v/>
      </c>
      <c r="F20" s="79" t="str">
        <f t="shared" si="4"/>
        <v/>
      </c>
      <c r="I20" s="79" t="s">
        <v>38</v>
      </c>
      <c r="J20" s="85">
        <f>(Sandstone_Detailed_Calculator!$F$13*s_input_values!$D$10+s_input_values!$F$10*Sandstone_Detailed_Calculator!$H$13+Sandstone_Detailed_Calculator!$H$21*s_input_values!$H$10*1.852)*$Q$20</f>
        <v>1.29</v>
      </c>
      <c r="K20" s="79" t="s">
        <v>38</v>
      </c>
      <c r="L20" s="85">
        <f>J20*Sandstone_Detailed_Calculator!$H$5</f>
        <v>12.9</v>
      </c>
      <c r="P20" s="79" t="s">
        <v>46</v>
      </c>
      <c r="Q20" s="79">
        <v>1.29</v>
      </c>
    </row>
    <row r="21" spans="1:64" ht="15.75" customHeight="1" x14ac:dyDescent="0.25">
      <c r="A21" s="79" t="s">
        <v>37</v>
      </c>
      <c r="B21" s="79">
        <v>68.7</v>
      </c>
      <c r="C21" s="79" t="s">
        <v>28</v>
      </c>
      <c r="D21" s="79">
        <f t="shared" si="3"/>
        <v>8</v>
      </c>
      <c r="E21" s="79" t="str">
        <f>IF(Sandstone_Detailed_Calculator!$C$6=A21,D21,"")</f>
        <v/>
      </c>
      <c r="F21" s="79" t="str">
        <f t="shared" si="4"/>
        <v/>
      </c>
      <c r="I21" s="79" t="s">
        <v>42</v>
      </c>
      <c r="J21" s="85">
        <f>$J$5</f>
        <v>43.9</v>
      </c>
      <c r="K21" s="79" t="s">
        <v>42</v>
      </c>
      <c r="L21" s="85">
        <f>J21*Sandstone_Detailed_Calculator!$H$5</f>
        <v>439</v>
      </c>
    </row>
    <row r="22" spans="1:64" ht="15.75" customHeight="1" x14ac:dyDescent="0.25">
      <c r="A22" s="79" t="s">
        <v>6</v>
      </c>
      <c r="B22" s="79">
        <v>76.8</v>
      </c>
      <c r="C22" s="79" t="s">
        <v>28</v>
      </c>
      <c r="D22" s="79">
        <f t="shared" si="3"/>
        <v>9</v>
      </c>
      <c r="E22" s="79" t="str">
        <f>IF(Sandstone_Detailed_Calculator!$C$6=A22,D22,"")</f>
        <v/>
      </c>
      <c r="F22" s="79" t="str">
        <f t="shared" si="4"/>
        <v/>
      </c>
      <c r="I22" s="79" t="s">
        <v>43</v>
      </c>
      <c r="J22" s="85">
        <f>Sandstone_Detailed_Calculator!$F$17*s_input_values!D10+Sandstone_Detailed_Calculator!$H$17*s_input_values!F10+s_input_values!H10*Sandstone_Detailed_Calculator!$H$27*1.852</f>
        <v>40</v>
      </c>
      <c r="K22" s="79" t="s">
        <v>43</v>
      </c>
      <c r="L22" s="85">
        <f>J22*Sandstone_Detailed_Calculator!$H$5</f>
        <v>400</v>
      </c>
    </row>
    <row r="23" spans="1:64" ht="15.75" customHeight="1" x14ac:dyDescent="0.25">
      <c r="E23" s="79" t="str">
        <f t="shared" ref="E23:E27" si="5">IF($I$4=A23,D23,"")</f>
        <v/>
      </c>
      <c r="F23" s="79" t="str">
        <f t="shared" si="4"/>
        <v/>
      </c>
      <c r="I23" s="79" t="s">
        <v>44</v>
      </c>
      <c r="J23" s="85">
        <f>SUM(J19:J22)</f>
        <v>103.69</v>
      </c>
      <c r="K23" s="79" t="s">
        <v>44</v>
      </c>
      <c r="L23" s="85">
        <f>SUM(L19:L22)</f>
        <v>1036.9000000000001</v>
      </c>
    </row>
    <row r="24" spans="1:64" ht="15.75" customHeight="1" x14ac:dyDescent="0.25">
      <c r="E24" s="79" t="str">
        <f t="shared" si="5"/>
        <v/>
      </c>
      <c r="F24" s="79" t="str">
        <f t="shared" si="4"/>
        <v/>
      </c>
    </row>
    <row r="25" spans="1:64" ht="15.75" customHeight="1" x14ac:dyDescent="0.25">
      <c r="E25" s="79" t="str">
        <f t="shared" si="5"/>
        <v/>
      </c>
      <c r="F25" s="79" t="str">
        <f t="shared" si="4"/>
        <v/>
      </c>
      <c r="H25" s="138"/>
      <c r="I25" s="138"/>
      <c r="J25" s="138"/>
      <c r="K25" s="138"/>
      <c r="L25" s="138"/>
      <c r="M25" s="138"/>
      <c r="N25" s="138"/>
    </row>
    <row r="26" spans="1:64" ht="15.75" customHeight="1" x14ac:dyDescent="0.25">
      <c r="E26" s="79" t="str">
        <f t="shared" si="5"/>
        <v/>
      </c>
      <c r="F26" s="79" t="str">
        <f t="shared" si="4"/>
        <v/>
      </c>
    </row>
    <row r="27" spans="1:64" ht="15.75" customHeight="1" x14ac:dyDescent="0.25">
      <c r="A27" s="79" t="s">
        <v>20</v>
      </c>
      <c r="E27" s="79" t="str">
        <f t="shared" si="5"/>
        <v/>
      </c>
      <c r="F27" s="79" t="str">
        <f t="shared" si="4"/>
        <v/>
      </c>
    </row>
    <row r="28" spans="1:64" ht="15.75" customHeight="1" x14ac:dyDescent="0.25">
      <c r="A28" s="79" t="s">
        <v>18</v>
      </c>
      <c r="J28" s="137" t="s">
        <v>22</v>
      </c>
      <c r="K28" s="79" t="s">
        <v>47</v>
      </c>
      <c r="L28" s="79">
        <v>1</v>
      </c>
      <c r="M28" s="79">
        <v>2</v>
      </c>
      <c r="N28" s="79">
        <v>3</v>
      </c>
      <c r="O28" s="79">
        <v>4</v>
      </c>
      <c r="P28" s="79">
        <v>5</v>
      </c>
      <c r="Q28" s="79">
        <v>6</v>
      </c>
      <c r="R28" s="79">
        <v>7</v>
      </c>
      <c r="S28" s="79">
        <v>8</v>
      </c>
      <c r="T28" s="79">
        <v>9</v>
      </c>
      <c r="U28" s="79">
        <v>10</v>
      </c>
      <c r="V28" s="79">
        <v>11</v>
      </c>
      <c r="W28" s="79">
        <v>12</v>
      </c>
      <c r="X28" s="79">
        <v>13</v>
      </c>
      <c r="Y28" s="79">
        <v>14</v>
      </c>
      <c r="Z28" s="79">
        <v>15</v>
      </c>
      <c r="AA28" s="79">
        <v>16</v>
      </c>
      <c r="AB28" s="79">
        <v>17</v>
      </c>
      <c r="AC28" s="79">
        <v>18</v>
      </c>
      <c r="AD28" s="79">
        <v>19</v>
      </c>
      <c r="AE28" s="79">
        <v>20</v>
      </c>
      <c r="AF28" s="79">
        <v>21</v>
      </c>
      <c r="AG28" s="79">
        <v>22</v>
      </c>
      <c r="AH28" s="79">
        <v>23</v>
      </c>
      <c r="AI28" s="79">
        <v>24</v>
      </c>
      <c r="AJ28" s="79">
        <v>25</v>
      </c>
      <c r="AK28" s="79">
        <v>26</v>
      </c>
      <c r="AL28" s="79">
        <v>27</v>
      </c>
      <c r="AM28" s="79">
        <v>28</v>
      </c>
      <c r="AN28" s="79">
        <v>29</v>
      </c>
      <c r="AO28" s="79">
        <v>30</v>
      </c>
      <c r="AP28" s="79">
        <v>31</v>
      </c>
      <c r="AQ28" s="79">
        <v>32</v>
      </c>
      <c r="AR28" s="79">
        <v>33</v>
      </c>
      <c r="AS28" s="79">
        <v>34</v>
      </c>
      <c r="AT28" s="79">
        <v>35</v>
      </c>
      <c r="AU28" s="79">
        <v>36</v>
      </c>
      <c r="AV28" s="79">
        <v>37</v>
      </c>
      <c r="AW28" s="79">
        <v>38</v>
      </c>
      <c r="AX28" s="79">
        <v>39</v>
      </c>
      <c r="AY28" s="79">
        <v>40</v>
      </c>
      <c r="AZ28" s="79">
        <v>41</v>
      </c>
      <c r="BA28" s="79">
        <v>42</v>
      </c>
      <c r="BB28" s="79">
        <v>43</v>
      </c>
      <c r="BC28" s="79">
        <v>44</v>
      </c>
      <c r="BD28" s="79">
        <v>45</v>
      </c>
      <c r="BE28" s="79">
        <v>46</v>
      </c>
      <c r="BF28" s="79">
        <v>47</v>
      </c>
      <c r="BG28" s="79">
        <v>48</v>
      </c>
      <c r="BH28" s="79">
        <v>49</v>
      </c>
      <c r="BI28" s="79">
        <v>50</v>
      </c>
      <c r="BJ28" s="79" t="s">
        <v>48</v>
      </c>
      <c r="BK28" s="79" t="s">
        <v>49</v>
      </c>
      <c r="BL28" s="79" t="s">
        <v>50</v>
      </c>
    </row>
    <row r="29" spans="1:64" ht="15.75" customHeight="1" x14ac:dyDescent="0.25">
      <c r="J29" s="138"/>
      <c r="K29" s="79" t="s">
        <v>2</v>
      </c>
      <c r="L29" s="79">
        <f ca="1">RANDBETWEEN(MIN(s_input_values!$D$2:$D$4),MAX(s_input_values!$D$2:$D$4))</f>
        <v>19</v>
      </c>
      <c r="M29" s="79">
        <f ca="1">RANDBETWEEN(MIN(s_input_values!$D$2:$D$4),MAX(s_input_values!$D$2:$D$4))</f>
        <v>9</v>
      </c>
      <c r="N29" s="79">
        <f ca="1">RANDBETWEEN(MIN(s_input_values!$D$2:$D$4),MAX(s_input_values!$D$2:$D$4))</f>
        <v>27</v>
      </c>
      <c r="O29" s="79">
        <f ca="1">RANDBETWEEN(MIN(s_input_values!$D$2:$D$4),MAX(s_input_values!$D$2:$D$4))</f>
        <v>17</v>
      </c>
      <c r="P29" s="79">
        <f ca="1">RANDBETWEEN(MIN(s_input_values!$D$2:$D$4),MAX(s_input_values!$D$2:$D$4))</f>
        <v>19</v>
      </c>
      <c r="Q29" s="79">
        <f ca="1">RANDBETWEEN(MIN(s_input_values!$D$2:$D$4),MAX(s_input_values!$D$2:$D$4))</f>
        <v>21</v>
      </c>
      <c r="R29" s="79">
        <f ca="1">RANDBETWEEN(MIN(s_input_values!$D$2:$D$4),MAX(s_input_values!$D$2:$D$4))</f>
        <v>19</v>
      </c>
      <c r="S29" s="79">
        <f ca="1">RANDBETWEEN(MIN(s_input_values!$D$2:$D$4),MAX(s_input_values!$D$2:$D$4))</f>
        <v>26</v>
      </c>
      <c r="T29" s="79">
        <f ca="1">RANDBETWEEN(MIN(s_input_values!$D$2:$D$4),MAX(s_input_values!$D$2:$D$4))</f>
        <v>21</v>
      </c>
      <c r="U29" s="79">
        <f ca="1">RANDBETWEEN(MIN(s_input_values!$D$2:$D$4),MAX(s_input_values!$D$2:$D$4))</f>
        <v>9</v>
      </c>
      <c r="V29" s="79">
        <f ca="1">RANDBETWEEN(MIN(s_input_values!$D$2:$D$4),MAX(s_input_values!$D$2:$D$4))</f>
        <v>14</v>
      </c>
      <c r="W29" s="79">
        <f ca="1">RANDBETWEEN(MIN(s_input_values!$D$2:$D$4),MAX(s_input_values!$D$2:$D$4))</f>
        <v>17</v>
      </c>
      <c r="X29" s="79">
        <f ca="1">RANDBETWEEN(MIN(s_input_values!$D$2:$D$4),MAX(s_input_values!$D$2:$D$4))</f>
        <v>15</v>
      </c>
      <c r="Y29" s="79">
        <f ca="1">RANDBETWEEN(MIN(s_input_values!$D$2:$D$4),MAX(s_input_values!$D$2:$D$4))</f>
        <v>27</v>
      </c>
      <c r="Z29" s="79">
        <f ca="1">RANDBETWEEN(MIN(s_input_values!$D$2:$D$4),MAX(s_input_values!$D$2:$D$4))</f>
        <v>13</v>
      </c>
      <c r="AA29" s="79">
        <f ca="1">RANDBETWEEN(MIN(s_input_values!$D$2:$D$4),MAX(s_input_values!$D$2:$D$4))</f>
        <v>11</v>
      </c>
      <c r="AB29" s="79">
        <f ca="1">RANDBETWEEN(MIN(s_input_values!$D$2:$D$4),MAX(s_input_values!$D$2:$D$4))</f>
        <v>15</v>
      </c>
      <c r="AC29" s="79">
        <f ca="1">RANDBETWEEN(MIN(s_input_values!$D$2:$D$4),MAX(s_input_values!$D$2:$D$4))</f>
        <v>9</v>
      </c>
      <c r="AD29" s="79">
        <f ca="1">RANDBETWEEN(MIN(s_input_values!$D$2:$D$4),MAX(s_input_values!$D$2:$D$4))</f>
        <v>18</v>
      </c>
      <c r="AE29" s="79">
        <f ca="1">RANDBETWEEN(MIN(s_input_values!$D$2:$D$4),MAX(s_input_values!$D$2:$D$4))</f>
        <v>12</v>
      </c>
      <c r="AF29" s="79">
        <f ca="1">RANDBETWEEN(MIN(s_input_values!$D$2:$D$4),MAX(s_input_values!$D$2:$D$4))</f>
        <v>9</v>
      </c>
      <c r="AG29" s="79">
        <f ca="1">RANDBETWEEN(MIN(s_input_values!$D$2:$D$4),MAX(s_input_values!$D$2:$D$4))</f>
        <v>25</v>
      </c>
      <c r="AH29" s="79">
        <f ca="1">RANDBETWEEN(MIN(s_input_values!$D$2:$D$4),MAX(s_input_values!$D$2:$D$4))</f>
        <v>20</v>
      </c>
      <c r="AI29" s="79">
        <f ca="1">RANDBETWEEN(MIN(s_input_values!$D$2:$D$4),MAX(s_input_values!$D$2:$D$4))</f>
        <v>23</v>
      </c>
      <c r="AJ29" s="79">
        <f ca="1">RANDBETWEEN(MIN(s_input_values!$D$2:$D$4),MAX(s_input_values!$D$2:$D$4))</f>
        <v>11</v>
      </c>
      <c r="AK29" s="79">
        <f ca="1">RANDBETWEEN(MIN(s_input_values!$D$2:$D$4),MAX(s_input_values!$D$2:$D$4))</f>
        <v>18</v>
      </c>
      <c r="AL29" s="79">
        <f ca="1">RANDBETWEEN(MIN(s_input_values!$D$2:$D$4),MAX(s_input_values!$D$2:$D$4))</f>
        <v>16</v>
      </c>
      <c r="AM29" s="79">
        <f ca="1">RANDBETWEEN(MIN(s_input_values!$D$2:$D$4),MAX(s_input_values!$D$2:$D$4))</f>
        <v>17</v>
      </c>
      <c r="AN29" s="79">
        <f ca="1">RANDBETWEEN(MIN(s_input_values!$D$2:$D$4),MAX(s_input_values!$D$2:$D$4))</f>
        <v>10</v>
      </c>
      <c r="AO29" s="79">
        <f ca="1">RANDBETWEEN(MIN(s_input_values!$D$2:$D$4),MAX(s_input_values!$D$2:$D$4))</f>
        <v>22</v>
      </c>
      <c r="AP29" s="79">
        <f ca="1">RANDBETWEEN(MIN(s_input_values!$D$2:$D$4),MAX(s_input_values!$D$2:$D$4))</f>
        <v>18</v>
      </c>
      <c r="AQ29" s="79">
        <f ca="1">RANDBETWEEN(MIN(s_input_values!$D$2:$D$4),MAX(s_input_values!$D$2:$D$4))</f>
        <v>16</v>
      </c>
      <c r="AR29" s="79">
        <f ca="1">RANDBETWEEN(MIN(s_input_values!$D$2:$D$4),MAX(s_input_values!$D$2:$D$4))</f>
        <v>13</v>
      </c>
      <c r="AS29" s="79">
        <f ca="1">RANDBETWEEN(MIN(s_input_values!$D$2:$D$4),MAX(s_input_values!$D$2:$D$4))</f>
        <v>24</v>
      </c>
      <c r="AT29" s="79">
        <f ca="1">RANDBETWEEN(MIN(s_input_values!$D$2:$D$4),MAX(s_input_values!$D$2:$D$4))</f>
        <v>9</v>
      </c>
      <c r="AU29" s="79">
        <f ca="1">RANDBETWEEN(MIN(s_input_values!$D$2:$D$4),MAX(s_input_values!$D$2:$D$4))</f>
        <v>15</v>
      </c>
      <c r="AV29" s="79">
        <f ca="1">RANDBETWEEN(MIN(s_input_values!$D$2:$D$4),MAX(s_input_values!$D$2:$D$4))</f>
        <v>10</v>
      </c>
      <c r="AW29" s="79">
        <f ca="1">RANDBETWEEN(MIN(s_input_values!$D$2:$D$4),MAX(s_input_values!$D$2:$D$4))</f>
        <v>18</v>
      </c>
      <c r="AX29" s="79">
        <f ca="1">RANDBETWEEN(MIN(s_input_values!$D$2:$D$4),MAX(s_input_values!$D$2:$D$4))</f>
        <v>18</v>
      </c>
      <c r="AY29" s="79">
        <f ca="1">RANDBETWEEN(MIN(s_input_values!$D$2:$D$4),MAX(s_input_values!$D$2:$D$4))</f>
        <v>14</v>
      </c>
      <c r="AZ29" s="79">
        <f ca="1">RANDBETWEEN(MIN(s_input_values!$D$2:$D$4),MAX(s_input_values!$D$2:$D$4))</f>
        <v>13</v>
      </c>
      <c r="BA29" s="79">
        <f ca="1">RANDBETWEEN(MIN(s_input_values!$D$2:$D$4),MAX(s_input_values!$D$2:$D$4))</f>
        <v>11</v>
      </c>
      <c r="BB29" s="79">
        <f ca="1">RANDBETWEEN(MIN(s_input_values!$D$2:$D$4),MAX(s_input_values!$D$2:$D$4))</f>
        <v>21</v>
      </c>
      <c r="BC29" s="79">
        <f ca="1">RANDBETWEEN(MIN(s_input_values!$D$2:$D$4),MAX(s_input_values!$D$2:$D$4))</f>
        <v>23</v>
      </c>
      <c r="BD29" s="79">
        <f ca="1">RANDBETWEEN(MIN(s_input_values!$D$2:$D$4),MAX(s_input_values!$D$2:$D$4))</f>
        <v>18</v>
      </c>
      <c r="BE29" s="79">
        <f ca="1">RANDBETWEEN(MIN(s_input_values!$D$2:$D$4),MAX(s_input_values!$D$2:$D$4))</f>
        <v>14</v>
      </c>
      <c r="BF29" s="79">
        <f ca="1">RANDBETWEEN(MIN(s_input_values!$D$2:$D$4),MAX(s_input_values!$D$2:$D$4))</f>
        <v>21</v>
      </c>
      <c r="BG29" s="79">
        <f ca="1">RANDBETWEEN(MIN(s_input_values!$D$2:$D$4),MAX(s_input_values!$D$2:$D$4))</f>
        <v>21</v>
      </c>
      <c r="BH29" s="79">
        <f ca="1">RANDBETWEEN(MIN(s_input_values!$D$2:$D$4),MAX(s_input_values!$D$2:$D$4))</f>
        <v>12</v>
      </c>
      <c r="BI29" s="79">
        <f ca="1">RANDBETWEEN(MIN(s_input_values!$D$2:$D$4),MAX(s_input_values!$D$2:$D$4))</f>
        <v>18</v>
      </c>
      <c r="BJ29" s="79">
        <f t="shared" ref="BJ29:BJ37" ca="1" si="6">ROUNDUP(AVERAGE(L29:BI29),1)</f>
        <v>16.8</v>
      </c>
      <c r="BK29" s="79">
        <f t="shared" ref="BK29:BK37" ca="1" si="7">ROUND(STDEV(L29:BI29),1)</f>
        <v>5.0999999999999996</v>
      </c>
      <c r="BL29" s="86">
        <f t="shared" ref="BL29:BL37" ca="1" si="8">BK29/BJ29</f>
        <v>0.30357142857142855</v>
      </c>
    </row>
    <row r="30" spans="1:64" ht="15.75" customHeight="1" x14ac:dyDescent="0.25">
      <c r="J30" s="138"/>
      <c r="K30" s="79" t="s">
        <v>32</v>
      </c>
      <c r="L30" s="79">
        <f ca="1">RANDBETWEEN(MIN(s_input_values!$D$2:$D$4),MAX(s_input_values!$D$2:$D$4))</f>
        <v>16</v>
      </c>
      <c r="M30" s="79">
        <f ca="1">RANDBETWEEN(MIN(s_input_values!$D$2:$D$4),MAX(s_input_values!$D$2:$D$4))</f>
        <v>15</v>
      </c>
      <c r="N30" s="79">
        <f ca="1">RANDBETWEEN(MIN(s_input_values!$D$2:$D$4),MAX(s_input_values!$D$2:$D$4))</f>
        <v>17</v>
      </c>
      <c r="O30" s="79">
        <f ca="1">RANDBETWEEN(MIN(s_input_values!$D$2:$D$4),MAX(s_input_values!$D$2:$D$4))</f>
        <v>20</v>
      </c>
      <c r="P30" s="79">
        <f ca="1">RANDBETWEEN(MIN(s_input_values!$D$2:$D$4),MAX(s_input_values!$D$2:$D$4))</f>
        <v>17</v>
      </c>
      <c r="Q30" s="79">
        <f ca="1">RANDBETWEEN(MIN(s_input_values!$D$2:$D$4),MAX(s_input_values!$D$2:$D$4))</f>
        <v>21</v>
      </c>
      <c r="R30" s="79">
        <f ca="1">RANDBETWEEN(MIN(s_input_values!$D$2:$D$4),MAX(s_input_values!$D$2:$D$4))</f>
        <v>24</v>
      </c>
      <c r="S30" s="79">
        <f ca="1">RANDBETWEEN(MIN(s_input_values!$D$2:$D$4),MAX(s_input_values!$D$2:$D$4))</f>
        <v>15</v>
      </c>
      <c r="T30" s="79">
        <f ca="1">RANDBETWEEN(MIN(s_input_values!$D$2:$D$4),MAX(s_input_values!$D$2:$D$4))</f>
        <v>14</v>
      </c>
      <c r="U30" s="79">
        <f ca="1">RANDBETWEEN(MIN(s_input_values!$D$2:$D$4),MAX(s_input_values!$D$2:$D$4))</f>
        <v>18</v>
      </c>
      <c r="V30" s="79">
        <f ca="1">RANDBETWEEN(MIN(s_input_values!$D$2:$D$4),MAX(s_input_values!$D$2:$D$4))</f>
        <v>11</v>
      </c>
      <c r="W30" s="79">
        <f ca="1">RANDBETWEEN(MIN(s_input_values!$D$2:$D$4),MAX(s_input_values!$D$2:$D$4))</f>
        <v>24</v>
      </c>
      <c r="X30" s="79">
        <f ca="1">RANDBETWEEN(MIN(s_input_values!$D$2:$D$4),MAX(s_input_values!$D$2:$D$4))</f>
        <v>25</v>
      </c>
      <c r="Y30" s="79">
        <f ca="1">RANDBETWEEN(MIN(s_input_values!$D$2:$D$4),MAX(s_input_values!$D$2:$D$4))</f>
        <v>23</v>
      </c>
      <c r="Z30" s="79">
        <f ca="1">RANDBETWEEN(MIN(s_input_values!$D$2:$D$4),MAX(s_input_values!$D$2:$D$4))</f>
        <v>23</v>
      </c>
      <c r="AA30" s="79">
        <f ca="1">RANDBETWEEN(MIN(s_input_values!$D$2:$D$4),MAX(s_input_values!$D$2:$D$4))</f>
        <v>23</v>
      </c>
      <c r="AB30" s="79">
        <f ca="1">RANDBETWEEN(MIN(s_input_values!$D$2:$D$4),MAX(s_input_values!$D$2:$D$4))</f>
        <v>21</v>
      </c>
      <c r="AC30" s="79">
        <f ca="1">RANDBETWEEN(MIN(s_input_values!$D$2:$D$4),MAX(s_input_values!$D$2:$D$4))</f>
        <v>16</v>
      </c>
      <c r="AD30" s="79">
        <f ca="1">RANDBETWEEN(MIN(s_input_values!$D$2:$D$4),MAX(s_input_values!$D$2:$D$4))</f>
        <v>25</v>
      </c>
      <c r="AE30" s="79">
        <f ca="1">RANDBETWEEN(MIN(s_input_values!$D$2:$D$4),MAX(s_input_values!$D$2:$D$4))</f>
        <v>23</v>
      </c>
      <c r="AF30" s="79">
        <f ca="1">RANDBETWEEN(MIN(s_input_values!$D$2:$D$4),MAX(s_input_values!$D$2:$D$4))</f>
        <v>15</v>
      </c>
      <c r="AG30" s="79">
        <f ca="1">RANDBETWEEN(MIN(s_input_values!$D$2:$D$4),MAX(s_input_values!$D$2:$D$4))</f>
        <v>11</v>
      </c>
      <c r="AH30" s="79">
        <f ca="1">RANDBETWEEN(MIN(s_input_values!$D$2:$D$4),MAX(s_input_values!$D$2:$D$4))</f>
        <v>21</v>
      </c>
      <c r="AI30" s="79">
        <f ca="1">RANDBETWEEN(MIN(s_input_values!$D$2:$D$4),MAX(s_input_values!$D$2:$D$4))</f>
        <v>19</v>
      </c>
      <c r="AJ30" s="79">
        <f ca="1">RANDBETWEEN(MIN(s_input_values!$D$2:$D$4),MAX(s_input_values!$D$2:$D$4))</f>
        <v>15</v>
      </c>
      <c r="AK30" s="79">
        <f ca="1">RANDBETWEEN(MIN(s_input_values!$D$2:$D$4),MAX(s_input_values!$D$2:$D$4))</f>
        <v>19</v>
      </c>
      <c r="AL30" s="79">
        <f ca="1">RANDBETWEEN(MIN(s_input_values!$D$2:$D$4),MAX(s_input_values!$D$2:$D$4))</f>
        <v>25</v>
      </c>
      <c r="AM30" s="79">
        <f ca="1">RANDBETWEEN(MIN(s_input_values!$D$2:$D$4),MAX(s_input_values!$D$2:$D$4))</f>
        <v>22</v>
      </c>
      <c r="AN30" s="79">
        <f ca="1">RANDBETWEEN(MIN(s_input_values!$D$2:$D$4),MAX(s_input_values!$D$2:$D$4))</f>
        <v>23</v>
      </c>
      <c r="AO30" s="79">
        <f ca="1">RANDBETWEEN(MIN(s_input_values!$D$2:$D$4),MAX(s_input_values!$D$2:$D$4))</f>
        <v>15</v>
      </c>
      <c r="AP30" s="79">
        <f ca="1">RANDBETWEEN(MIN(s_input_values!$D$2:$D$4),MAX(s_input_values!$D$2:$D$4))</f>
        <v>25</v>
      </c>
      <c r="AQ30" s="79">
        <f ca="1">RANDBETWEEN(MIN(s_input_values!$D$2:$D$4),MAX(s_input_values!$D$2:$D$4))</f>
        <v>23</v>
      </c>
      <c r="AR30" s="79">
        <f ca="1">RANDBETWEEN(MIN(s_input_values!$D$2:$D$4),MAX(s_input_values!$D$2:$D$4))</f>
        <v>19</v>
      </c>
      <c r="AS30" s="79">
        <f ca="1">RANDBETWEEN(MIN(s_input_values!$D$2:$D$4),MAX(s_input_values!$D$2:$D$4))</f>
        <v>14</v>
      </c>
      <c r="AT30" s="79">
        <f ca="1">RANDBETWEEN(MIN(s_input_values!$D$2:$D$4),MAX(s_input_values!$D$2:$D$4))</f>
        <v>9</v>
      </c>
      <c r="AU30" s="79">
        <f ca="1">RANDBETWEEN(MIN(s_input_values!$D$2:$D$4),MAX(s_input_values!$D$2:$D$4))</f>
        <v>10</v>
      </c>
      <c r="AV30" s="79">
        <f ca="1">RANDBETWEEN(MIN(s_input_values!$D$2:$D$4),MAX(s_input_values!$D$2:$D$4))</f>
        <v>14</v>
      </c>
      <c r="AW30" s="79">
        <f ca="1">RANDBETWEEN(MIN(s_input_values!$D$2:$D$4),MAX(s_input_values!$D$2:$D$4))</f>
        <v>18</v>
      </c>
      <c r="AX30" s="79">
        <f ca="1">RANDBETWEEN(MIN(s_input_values!$D$2:$D$4),MAX(s_input_values!$D$2:$D$4))</f>
        <v>21</v>
      </c>
      <c r="AY30" s="79">
        <f ca="1">RANDBETWEEN(MIN(s_input_values!$D$2:$D$4),MAX(s_input_values!$D$2:$D$4))</f>
        <v>17</v>
      </c>
      <c r="AZ30" s="79">
        <f ca="1">RANDBETWEEN(MIN(s_input_values!$D$2:$D$4),MAX(s_input_values!$D$2:$D$4))</f>
        <v>15</v>
      </c>
      <c r="BA30" s="79">
        <f ca="1">RANDBETWEEN(MIN(s_input_values!$D$2:$D$4),MAX(s_input_values!$D$2:$D$4))</f>
        <v>21</v>
      </c>
      <c r="BB30" s="79">
        <f ca="1">RANDBETWEEN(MIN(s_input_values!$D$2:$D$4),MAX(s_input_values!$D$2:$D$4))</f>
        <v>14</v>
      </c>
      <c r="BC30" s="79">
        <f ca="1">RANDBETWEEN(MIN(s_input_values!$D$2:$D$4),MAX(s_input_values!$D$2:$D$4))</f>
        <v>16</v>
      </c>
      <c r="BD30" s="79">
        <f ca="1">RANDBETWEEN(MIN(s_input_values!$D$2:$D$4),MAX(s_input_values!$D$2:$D$4))</f>
        <v>10</v>
      </c>
      <c r="BE30" s="79">
        <f ca="1">RANDBETWEEN(MIN(s_input_values!$D$2:$D$4),MAX(s_input_values!$D$2:$D$4))</f>
        <v>9</v>
      </c>
      <c r="BF30" s="79">
        <f ca="1">RANDBETWEEN(MIN(s_input_values!$D$2:$D$4),MAX(s_input_values!$D$2:$D$4))</f>
        <v>9</v>
      </c>
      <c r="BG30" s="79">
        <f ca="1">RANDBETWEEN(MIN(s_input_values!$D$2:$D$4),MAX(s_input_values!$D$2:$D$4))</f>
        <v>10</v>
      </c>
      <c r="BH30" s="79">
        <f ca="1">RANDBETWEEN(MIN(s_input_values!$D$2:$D$4),MAX(s_input_values!$D$2:$D$4))</f>
        <v>12</v>
      </c>
      <c r="BI30" s="79">
        <f ca="1">RANDBETWEEN(MIN(s_input_values!$D$2:$D$4),MAX(s_input_values!$D$2:$D$4))</f>
        <v>19</v>
      </c>
      <c r="BJ30" s="79">
        <f t="shared" ca="1" si="6"/>
        <v>17.700000000000003</v>
      </c>
      <c r="BK30" s="79">
        <f t="shared" ca="1" si="7"/>
        <v>4.9000000000000004</v>
      </c>
      <c r="BL30" s="86">
        <f t="shared" ca="1" si="8"/>
        <v>0.2768361581920904</v>
      </c>
    </row>
    <row r="31" spans="1:64" ht="15.75" customHeight="1" x14ac:dyDescent="0.25">
      <c r="J31" s="138"/>
      <c r="K31" s="79" t="s">
        <v>33</v>
      </c>
      <c r="L31" s="79">
        <f ca="1">RANDBETWEEN(MIN(s_input_values!$D$2:$D$4),MAX(s_input_values!$D$2:$D$4))</f>
        <v>18</v>
      </c>
      <c r="M31" s="79">
        <f ca="1">RANDBETWEEN(MIN(s_input_values!$D$2:$D$4),MAX(s_input_values!$D$2:$D$4))</f>
        <v>20</v>
      </c>
      <c r="N31" s="79">
        <f ca="1">RANDBETWEEN(MIN(s_input_values!$D$2:$D$4),MAX(s_input_values!$D$2:$D$4))</f>
        <v>27</v>
      </c>
      <c r="O31" s="79">
        <f ca="1">RANDBETWEEN(MIN(s_input_values!$D$2:$D$4),MAX(s_input_values!$D$2:$D$4))</f>
        <v>17</v>
      </c>
      <c r="P31" s="79">
        <f ca="1">RANDBETWEEN(MIN(s_input_values!$D$2:$D$4),MAX(s_input_values!$D$2:$D$4))</f>
        <v>13</v>
      </c>
      <c r="Q31" s="79">
        <f ca="1">RANDBETWEEN(MIN(s_input_values!$D$2:$D$4),MAX(s_input_values!$D$2:$D$4))</f>
        <v>10</v>
      </c>
      <c r="R31" s="79">
        <f ca="1">RANDBETWEEN(MIN(s_input_values!$D$2:$D$4),MAX(s_input_values!$D$2:$D$4))</f>
        <v>15</v>
      </c>
      <c r="S31" s="79">
        <f ca="1">RANDBETWEEN(MIN(s_input_values!$D$2:$D$4),MAX(s_input_values!$D$2:$D$4))</f>
        <v>23</v>
      </c>
      <c r="T31" s="79">
        <f ca="1">RANDBETWEEN(MIN(s_input_values!$D$2:$D$4),MAX(s_input_values!$D$2:$D$4))</f>
        <v>17</v>
      </c>
      <c r="U31" s="79">
        <f ca="1">RANDBETWEEN(MIN(s_input_values!$D$2:$D$4),MAX(s_input_values!$D$2:$D$4))</f>
        <v>24</v>
      </c>
      <c r="V31" s="79">
        <f ca="1">RANDBETWEEN(MIN(s_input_values!$D$2:$D$4),MAX(s_input_values!$D$2:$D$4))</f>
        <v>16</v>
      </c>
      <c r="W31" s="79">
        <f ca="1">RANDBETWEEN(MIN(s_input_values!$D$2:$D$4),MAX(s_input_values!$D$2:$D$4))</f>
        <v>10</v>
      </c>
      <c r="X31" s="79">
        <f ca="1">RANDBETWEEN(MIN(s_input_values!$D$2:$D$4),MAX(s_input_values!$D$2:$D$4))</f>
        <v>10</v>
      </c>
      <c r="Y31" s="79">
        <f ca="1">RANDBETWEEN(MIN(s_input_values!$D$2:$D$4),MAX(s_input_values!$D$2:$D$4))</f>
        <v>27</v>
      </c>
      <c r="Z31" s="79">
        <f ca="1">RANDBETWEEN(MIN(s_input_values!$D$2:$D$4),MAX(s_input_values!$D$2:$D$4))</f>
        <v>10</v>
      </c>
      <c r="AA31" s="79">
        <f ca="1">RANDBETWEEN(MIN(s_input_values!$D$2:$D$4),MAX(s_input_values!$D$2:$D$4))</f>
        <v>25</v>
      </c>
      <c r="AB31" s="79">
        <f ca="1">RANDBETWEEN(MIN(s_input_values!$D$2:$D$4),MAX(s_input_values!$D$2:$D$4))</f>
        <v>20</v>
      </c>
      <c r="AC31" s="79">
        <f ca="1">RANDBETWEEN(MIN(s_input_values!$D$2:$D$4),MAX(s_input_values!$D$2:$D$4))</f>
        <v>19</v>
      </c>
      <c r="AD31" s="79">
        <f ca="1">RANDBETWEEN(MIN(s_input_values!$D$2:$D$4),MAX(s_input_values!$D$2:$D$4))</f>
        <v>25</v>
      </c>
      <c r="AE31" s="79">
        <f ca="1">RANDBETWEEN(MIN(s_input_values!$D$2:$D$4),MAX(s_input_values!$D$2:$D$4))</f>
        <v>17</v>
      </c>
      <c r="AF31" s="79">
        <f ca="1">RANDBETWEEN(MIN(s_input_values!$D$2:$D$4),MAX(s_input_values!$D$2:$D$4))</f>
        <v>26</v>
      </c>
      <c r="AG31" s="79">
        <f ca="1">RANDBETWEEN(MIN(s_input_values!$D$2:$D$4),MAX(s_input_values!$D$2:$D$4))</f>
        <v>23</v>
      </c>
      <c r="AH31" s="79">
        <f ca="1">RANDBETWEEN(MIN(s_input_values!$D$2:$D$4),MAX(s_input_values!$D$2:$D$4))</f>
        <v>23</v>
      </c>
      <c r="AI31" s="79">
        <f ca="1">RANDBETWEEN(MIN(s_input_values!$D$2:$D$4),MAX(s_input_values!$D$2:$D$4))</f>
        <v>27</v>
      </c>
      <c r="AJ31" s="79">
        <f ca="1">RANDBETWEEN(MIN(s_input_values!$D$2:$D$4),MAX(s_input_values!$D$2:$D$4))</f>
        <v>17</v>
      </c>
      <c r="AK31" s="79">
        <f ca="1">RANDBETWEEN(MIN(s_input_values!$D$2:$D$4),MAX(s_input_values!$D$2:$D$4))</f>
        <v>17</v>
      </c>
      <c r="AL31" s="79">
        <f ca="1">RANDBETWEEN(MIN(s_input_values!$D$2:$D$4),MAX(s_input_values!$D$2:$D$4))</f>
        <v>18</v>
      </c>
      <c r="AM31" s="79">
        <f ca="1">RANDBETWEEN(MIN(s_input_values!$D$2:$D$4),MAX(s_input_values!$D$2:$D$4))</f>
        <v>18</v>
      </c>
      <c r="AN31" s="79">
        <f ca="1">RANDBETWEEN(MIN(s_input_values!$D$2:$D$4),MAX(s_input_values!$D$2:$D$4))</f>
        <v>17</v>
      </c>
      <c r="AO31" s="79">
        <f ca="1">RANDBETWEEN(MIN(s_input_values!$D$2:$D$4),MAX(s_input_values!$D$2:$D$4))</f>
        <v>20</v>
      </c>
      <c r="AP31" s="79">
        <f ca="1">RANDBETWEEN(MIN(s_input_values!$D$2:$D$4),MAX(s_input_values!$D$2:$D$4))</f>
        <v>16</v>
      </c>
      <c r="AQ31" s="79">
        <f ca="1">RANDBETWEEN(MIN(s_input_values!$D$2:$D$4),MAX(s_input_values!$D$2:$D$4))</f>
        <v>17</v>
      </c>
      <c r="AR31" s="79">
        <f ca="1">RANDBETWEEN(MIN(s_input_values!$D$2:$D$4),MAX(s_input_values!$D$2:$D$4))</f>
        <v>15</v>
      </c>
      <c r="AS31" s="79">
        <f ca="1">RANDBETWEEN(MIN(s_input_values!$D$2:$D$4),MAX(s_input_values!$D$2:$D$4))</f>
        <v>21</v>
      </c>
      <c r="AT31" s="79">
        <f ca="1">RANDBETWEEN(MIN(s_input_values!$D$2:$D$4),MAX(s_input_values!$D$2:$D$4))</f>
        <v>22</v>
      </c>
      <c r="AU31" s="79">
        <f ca="1">RANDBETWEEN(MIN(s_input_values!$D$2:$D$4),MAX(s_input_values!$D$2:$D$4))</f>
        <v>13</v>
      </c>
      <c r="AV31" s="79">
        <f ca="1">RANDBETWEEN(MIN(s_input_values!$D$2:$D$4),MAX(s_input_values!$D$2:$D$4))</f>
        <v>15</v>
      </c>
      <c r="AW31" s="79">
        <f ca="1">RANDBETWEEN(MIN(s_input_values!$D$2:$D$4),MAX(s_input_values!$D$2:$D$4))</f>
        <v>14</v>
      </c>
      <c r="AX31" s="79">
        <f ca="1">RANDBETWEEN(MIN(s_input_values!$D$2:$D$4),MAX(s_input_values!$D$2:$D$4))</f>
        <v>23</v>
      </c>
      <c r="AY31" s="79">
        <f ca="1">RANDBETWEEN(MIN(s_input_values!$D$2:$D$4),MAX(s_input_values!$D$2:$D$4))</f>
        <v>10</v>
      </c>
      <c r="AZ31" s="79">
        <f ca="1">RANDBETWEEN(MIN(s_input_values!$D$2:$D$4),MAX(s_input_values!$D$2:$D$4))</f>
        <v>23</v>
      </c>
      <c r="BA31" s="79">
        <f ca="1">RANDBETWEEN(MIN(s_input_values!$D$2:$D$4),MAX(s_input_values!$D$2:$D$4))</f>
        <v>27</v>
      </c>
      <c r="BB31" s="79">
        <f ca="1">RANDBETWEEN(MIN(s_input_values!$D$2:$D$4),MAX(s_input_values!$D$2:$D$4))</f>
        <v>23</v>
      </c>
      <c r="BC31" s="79">
        <f ca="1">RANDBETWEEN(MIN(s_input_values!$D$2:$D$4),MAX(s_input_values!$D$2:$D$4))</f>
        <v>14</v>
      </c>
      <c r="BD31" s="79">
        <f ca="1">RANDBETWEEN(MIN(s_input_values!$D$2:$D$4),MAX(s_input_values!$D$2:$D$4))</f>
        <v>9</v>
      </c>
      <c r="BE31" s="79">
        <f ca="1">RANDBETWEEN(MIN(s_input_values!$D$2:$D$4),MAX(s_input_values!$D$2:$D$4))</f>
        <v>22</v>
      </c>
      <c r="BF31" s="79">
        <f ca="1">RANDBETWEEN(MIN(s_input_values!$D$2:$D$4),MAX(s_input_values!$D$2:$D$4))</f>
        <v>17</v>
      </c>
      <c r="BG31" s="79">
        <f ca="1">RANDBETWEEN(MIN(s_input_values!$D$2:$D$4),MAX(s_input_values!$D$2:$D$4))</f>
        <v>12</v>
      </c>
      <c r="BH31" s="79">
        <f ca="1">RANDBETWEEN(MIN(s_input_values!$D$2:$D$4),MAX(s_input_values!$D$2:$D$4))</f>
        <v>14</v>
      </c>
      <c r="BI31" s="79">
        <f ca="1">RANDBETWEEN(MIN(s_input_values!$D$2:$D$4),MAX(s_input_values!$D$2:$D$4))</f>
        <v>15</v>
      </c>
      <c r="BJ31" s="79">
        <f t="shared" ca="1" si="6"/>
        <v>18.3</v>
      </c>
      <c r="BK31" s="79">
        <f t="shared" ca="1" si="7"/>
        <v>5.2</v>
      </c>
      <c r="BL31" s="86">
        <f t="shared" ca="1" si="8"/>
        <v>0.28415300546448086</v>
      </c>
    </row>
    <row r="32" spans="1:64" ht="15.75" customHeight="1" x14ac:dyDescent="0.25">
      <c r="J32" s="138"/>
      <c r="K32" s="79" t="s">
        <v>7</v>
      </c>
      <c r="L32" s="79">
        <f ca="1">RANDBETWEEN(MIN(s_input_values!$D$2:$D$4),MAX(s_input_values!$D$2:$D$4))</f>
        <v>15</v>
      </c>
      <c r="M32" s="79">
        <f ca="1">RANDBETWEEN(MIN(s_input_values!$D$2:$D$4),MAX(s_input_values!$D$2:$D$4))</f>
        <v>16</v>
      </c>
      <c r="N32" s="79">
        <f ca="1">RANDBETWEEN(MIN(s_input_values!$D$2:$D$4),MAX(s_input_values!$D$2:$D$4))</f>
        <v>10</v>
      </c>
      <c r="O32" s="79">
        <f ca="1">RANDBETWEEN(MIN(s_input_values!$D$2:$D$4),MAX(s_input_values!$D$2:$D$4))</f>
        <v>15</v>
      </c>
      <c r="P32" s="79">
        <f ca="1">RANDBETWEEN(MIN(s_input_values!$D$2:$D$4),MAX(s_input_values!$D$2:$D$4))</f>
        <v>18</v>
      </c>
      <c r="Q32" s="79">
        <f ca="1">RANDBETWEEN(MIN(s_input_values!$D$2:$D$4),MAX(s_input_values!$D$2:$D$4))</f>
        <v>12</v>
      </c>
      <c r="R32" s="79">
        <f ca="1">RANDBETWEEN(MIN(s_input_values!$D$2:$D$4),MAX(s_input_values!$D$2:$D$4))</f>
        <v>15</v>
      </c>
      <c r="S32" s="79">
        <f ca="1">RANDBETWEEN(MIN(s_input_values!$D$2:$D$4),MAX(s_input_values!$D$2:$D$4))</f>
        <v>17</v>
      </c>
      <c r="T32" s="79">
        <f ca="1">RANDBETWEEN(MIN(s_input_values!$D$2:$D$4),MAX(s_input_values!$D$2:$D$4))</f>
        <v>14</v>
      </c>
      <c r="U32" s="79">
        <f ca="1">RANDBETWEEN(MIN(s_input_values!$D$2:$D$4),MAX(s_input_values!$D$2:$D$4))</f>
        <v>9</v>
      </c>
      <c r="V32" s="79">
        <f ca="1">RANDBETWEEN(MIN(s_input_values!$D$2:$D$4),MAX(s_input_values!$D$2:$D$4))</f>
        <v>15</v>
      </c>
      <c r="W32" s="79">
        <f ca="1">RANDBETWEEN(MIN(s_input_values!$D$2:$D$4),MAX(s_input_values!$D$2:$D$4))</f>
        <v>19</v>
      </c>
      <c r="X32" s="79">
        <f ca="1">RANDBETWEEN(MIN(s_input_values!$D$2:$D$4),MAX(s_input_values!$D$2:$D$4))</f>
        <v>26</v>
      </c>
      <c r="Y32" s="79">
        <f ca="1">RANDBETWEEN(MIN(s_input_values!$D$2:$D$4),MAX(s_input_values!$D$2:$D$4))</f>
        <v>25</v>
      </c>
      <c r="Z32" s="79">
        <f ca="1">RANDBETWEEN(MIN(s_input_values!$D$2:$D$4),MAX(s_input_values!$D$2:$D$4))</f>
        <v>27</v>
      </c>
      <c r="AA32" s="79">
        <f ca="1">RANDBETWEEN(MIN(s_input_values!$D$2:$D$4),MAX(s_input_values!$D$2:$D$4))</f>
        <v>10</v>
      </c>
      <c r="AB32" s="79">
        <f ca="1">RANDBETWEEN(MIN(s_input_values!$D$2:$D$4),MAX(s_input_values!$D$2:$D$4))</f>
        <v>25</v>
      </c>
      <c r="AC32" s="79">
        <f ca="1">RANDBETWEEN(MIN(s_input_values!$D$2:$D$4),MAX(s_input_values!$D$2:$D$4))</f>
        <v>27</v>
      </c>
      <c r="AD32" s="79">
        <f ca="1">RANDBETWEEN(MIN(s_input_values!$D$2:$D$4),MAX(s_input_values!$D$2:$D$4))</f>
        <v>10</v>
      </c>
      <c r="AE32" s="79">
        <f ca="1">RANDBETWEEN(MIN(s_input_values!$D$2:$D$4),MAX(s_input_values!$D$2:$D$4))</f>
        <v>19</v>
      </c>
      <c r="AF32" s="79">
        <f ca="1">RANDBETWEEN(MIN(s_input_values!$D$2:$D$4),MAX(s_input_values!$D$2:$D$4))</f>
        <v>11</v>
      </c>
      <c r="AG32" s="79">
        <f ca="1">RANDBETWEEN(MIN(s_input_values!$D$2:$D$4),MAX(s_input_values!$D$2:$D$4))</f>
        <v>22</v>
      </c>
      <c r="AH32" s="79">
        <f ca="1">RANDBETWEEN(MIN(s_input_values!$D$2:$D$4),MAX(s_input_values!$D$2:$D$4))</f>
        <v>25</v>
      </c>
      <c r="AI32" s="79">
        <f ca="1">RANDBETWEEN(MIN(s_input_values!$D$2:$D$4),MAX(s_input_values!$D$2:$D$4))</f>
        <v>24</v>
      </c>
      <c r="AJ32" s="79">
        <f ca="1">RANDBETWEEN(MIN(s_input_values!$D$2:$D$4),MAX(s_input_values!$D$2:$D$4))</f>
        <v>26</v>
      </c>
      <c r="AK32" s="79">
        <f ca="1">RANDBETWEEN(MIN(s_input_values!$D$2:$D$4),MAX(s_input_values!$D$2:$D$4))</f>
        <v>11</v>
      </c>
      <c r="AL32" s="79">
        <f ca="1">RANDBETWEEN(MIN(s_input_values!$D$2:$D$4),MAX(s_input_values!$D$2:$D$4))</f>
        <v>15</v>
      </c>
      <c r="AM32" s="79">
        <f ca="1">RANDBETWEEN(MIN(s_input_values!$D$2:$D$4),MAX(s_input_values!$D$2:$D$4))</f>
        <v>18</v>
      </c>
      <c r="AN32" s="79">
        <f ca="1">RANDBETWEEN(MIN(s_input_values!$D$2:$D$4),MAX(s_input_values!$D$2:$D$4))</f>
        <v>15</v>
      </c>
      <c r="AO32" s="79">
        <f ca="1">RANDBETWEEN(MIN(s_input_values!$D$2:$D$4),MAX(s_input_values!$D$2:$D$4))</f>
        <v>14</v>
      </c>
      <c r="AP32" s="79">
        <f ca="1">RANDBETWEEN(MIN(s_input_values!$D$2:$D$4),MAX(s_input_values!$D$2:$D$4))</f>
        <v>13</v>
      </c>
      <c r="AQ32" s="79">
        <f ca="1">RANDBETWEEN(MIN(s_input_values!$D$2:$D$4),MAX(s_input_values!$D$2:$D$4))</f>
        <v>17</v>
      </c>
      <c r="AR32" s="79">
        <f ca="1">RANDBETWEEN(MIN(s_input_values!$D$2:$D$4),MAX(s_input_values!$D$2:$D$4))</f>
        <v>24</v>
      </c>
      <c r="AS32" s="79">
        <f ca="1">RANDBETWEEN(MIN(s_input_values!$D$2:$D$4),MAX(s_input_values!$D$2:$D$4))</f>
        <v>26</v>
      </c>
      <c r="AT32" s="79">
        <f ca="1">RANDBETWEEN(MIN(s_input_values!$D$2:$D$4),MAX(s_input_values!$D$2:$D$4))</f>
        <v>11</v>
      </c>
      <c r="AU32" s="79">
        <f ca="1">RANDBETWEEN(MIN(s_input_values!$D$2:$D$4),MAX(s_input_values!$D$2:$D$4))</f>
        <v>14</v>
      </c>
      <c r="AV32" s="79">
        <f ca="1">RANDBETWEEN(MIN(s_input_values!$D$2:$D$4),MAX(s_input_values!$D$2:$D$4))</f>
        <v>24</v>
      </c>
      <c r="AW32" s="79">
        <f ca="1">RANDBETWEEN(MIN(s_input_values!$D$2:$D$4),MAX(s_input_values!$D$2:$D$4))</f>
        <v>26</v>
      </c>
      <c r="AX32" s="79">
        <f ca="1">RANDBETWEEN(MIN(s_input_values!$D$2:$D$4),MAX(s_input_values!$D$2:$D$4))</f>
        <v>10</v>
      </c>
      <c r="AY32" s="79">
        <f ca="1">RANDBETWEEN(MIN(s_input_values!$D$2:$D$4),MAX(s_input_values!$D$2:$D$4))</f>
        <v>15</v>
      </c>
      <c r="AZ32" s="79">
        <f ca="1">RANDBETWEEN(MIN(s_input_values!$D$2:$D$4),MAX(s_input_values!$D$2:$D$4))</f>
        <v>27</v>
      </c>
      <c r="BA32" s="79">
        <f ca="1">RANDBETWEEN(MIN(s_input_values!$D$2:$D$4),MAX(s_input_values!$D$2:$D$4))</f>
        <v>17</v>
      </c>
      <c r="BB32" s="79">
        <f ca="1">RANDBETWEEN(MIN(s_input_values!$D$2:$D$4),MAX(s_input_values!$D$2:$D$4))</f>
        <v>20</v>
      </c>
      <c r="BC32" s="79">
        <f ca="1">RANDBETWEEN(MIN(s_input_values!$D$2:$D$4),MAX(s_input_values!$D$2:$D$4))</f>
        <v>16</v>
      </c>
      <c r="BD32" s="79">
        <f ca="1">RANDBETWEEN(MIN(s_input_values!$D$2:$D$4),MAX(s_input_values!$D$2:$D$4))</f>
        <v>22</v>
      </c>
      <c r="BE32" s="79">
        <f ca="1">RANDBETWEEN(MIN(s_input_values!$D$2:$D$4),MAX(s_input_values!$D$2:$D$4))</f>
        <v>14</v>
      </c>
      <c r="BF32" s="79">
        <f ca="1">RANDBETWEEN(MIN(s_input_values!$D$2:$D$4),MAX(s_input_values!$D$2:$D$4))</f>
        <v>25</v>
      </c>
      <c r="BG32" s="79">
        <f ca="1">RANDBETWEEN(MIN(s_input_values!$D$2:$D$4),MAX(s_input_values!$D$2:$D$4))</f>
        <v>18</v>
      </c>
      <c r="BH32" s="79">
        <f ca="1">RANDBETWEEN(MIN(s_input_values!$D$2:$D$4),MAX(s_input_values!$D$2:$D$4))</f>
        <v>14</v>
      </c>
      <c r="BI32" s="79">
        <f ca="1">RANDBETWEEN(MIN(s_input_values!$D$2:$D$4),MAX(s_input_values!$D$2:$D$4))</f>
        <v>21</v>
      </c>
      <c r="BJ32" s="79">
        <f t="shared" ca="1" si="6"/>
        <v>18</v>
      </c>
      <c r="BK32" s="79">
        <f t="shared" ca="1" si="7"/>
        <v>5.6</v>
      </c>
      <c r="BL32" s="86">
        <f t="shared" ca="1" si="8"/>
        <v>0.31111111111111112</v>
      </c>
    </row>
    <row r="33" spans="7:64" ht="15.75" customHeight="1" x14ac:dyDescent="0.25">
      <c r="J33" s="138"/>
      <c r="K33" s="79" t="s">
        <v>34</v>
      </c>
      <c r="L33" s="79">
        <f ca="1">RANDBETWEEN(MIN(s_input_values!$D$2:$D$4),MAX(s_input_values!$D$2:$D$4))</f>
        <v>12</v>
      </c>
      <c r="M33" s="79">
        <f ca="1">RANDBETWEEN(MIN(s_input_values!$D$2:$D$4),MAX(s_input_values!$D$2:$D$4))</f>
        <v>22</v>
      </c>
      <c r="N33" s="79">
        <f ca="1">RANDBETWEEN(MIN(s_input_values!$D$2:$D$4),MAX(s_input_values!$D$2:$D$4))</f>
        <v>11</v>
      </c>
      <c r="O33" s="79">
        <f ca="1">RANDBETWEEN(MIN(s_input_values!$D$2:$D$4),MAX(s_input_values!$D$2:$D$4))</f>
        <v>18</v>
      </c>
      <c r="P33" s="79">
        <f ca="1">RANDBETWEEN(MIN(s_input_values!$D$2:$D$4),MAX(s_input_values!$D$2:$D$4))</f>
        <v>9</v>
      </c>
      <c r="Q33" s="79">
        <f ca="1">RANDBETWEEN(MIN(s_input_values!$D$2:$D$4),MAX(s_input_values!$D$2:$D$4))</f>
        <v>24</v>
      </c>
      <c r="R33" s="79">
        <f ca="1">RANDBETWEEN(MIN(s_input_values!$D$2:$D$4),MAX(s_input_values!$D$2:$D$4))</f>
        <v>26</v>
      </c>
      <c r="S33" s="79">
        <f ca="1">RANDBETWEEN(MIN(s_input_values!$D$2:$D$4),MAX(s_input_values!$D$2:$D$4))</f>
        <v>9</v>
      </c>
      <c r="T33" s="79">
        <f ca="1">RANDBETWEEN(MIN(s_input_values!$D$2:$D$4),MAX(s_input_values!$D$2:$D$4))</f>
        <v>18</v>
      </c>
      <c r="U33" s="79">
        <f ca="1">RANDBETWEEN(MIN(s_input_values!$D$2:$D$4),MAX(s_input_values!$D$2:$D$4))</f>
        <v>9</v>
      </c>
      <c r="V33" s="79">
        <f ca="1">RANDBETWEEN(MIN(s_input_values!$D$2:$D$4),MAX(s_input_values!$D$2:$D$4))</f>
        <v>19</v>
      </c>
      <c r="W33" s="79">
        <f ca="1">RANDBETWEEN(MIN(s_input_values!$D$2:$D$4),MAX(s_input_values!$D$2:$D$4))</f>
        <v>24</v>
      </c>
      <c r="X33" s="79">
        <f ca="1">RANDBETWEEN(MIN(s_input_values!$D$2:$D$4),MAX(s_input_values!$D$2:$D$4))</f>
        <v>14</v>
      </c>
      <c r="Y33" s="79">
        <f ca="1">RANDBETWEEN(MIN(s_input_values!$D$2:$D$4),MAX(s_input_values!$D$2:$D$4))</f>
        <v>26</v>
      </c>
      <c r="Z33" s="79">
        <f ca="1">RANDBETWEEN(MIN(s_input_values!$D$2:$D$4),MAX(s_input_values!$D$2:$D$4))</f>
        <v>12</v>
      </c>
      <c r="AA33" s="79">
        <f ca="1">RANDBETWEEN(MIN(s_input_values!$D$2:$D$4),MAX(s_input_values!$D$2:$D$4))</f>
        <v>13</v>
      </c>
      <c r="AB33" s="79">
        <f ca="1">RANDBETWEEN(MIN(s_input_values!$D$2:$D$4),MAX(s_input_values!$D$2:$D$4))</f>
        <v>13</v>
      </c>
      <c r="AC33" s="79">
        <f ca="1">RANDBETWEEN(MIN(s_input_values!$D$2:$D$4),MAX(s_input_values!$D$2:$D$4))</f>
        <v>19</v>
      </c>
      <c r="AD33" s="79">
        <f ca="1">RANDBETWEEN(MIN(s_input_values!$D$2:$D$4),MAX(s_input_values!$D$2:$D$4))</f>
        <v>24</v>
      </c>
      <c r="AE33" s="79">
        <f ca="1">RANDBETWEEN(MIN(s_input_values!$D$2:$D$4),MAX(s_input_values!$D$2:$D$4))</f>
        <v>11</v>
      </c>
      <c r="AF33" s="79">
        <f ca="1">RANDBETWEEN(MIN(s_input_values!$D$2:$D$4),MAX(s_input_values!$D$2:$D$4))</f>
        <v>15</v>
      </c>
      <c r="AG33" s="79">
        <f ca="1">RANDBETWEEN(MIN(s_input_values!$D$2:$D$4),MAX(s_input_values!$D$2:$D$4))</f>
        <v>17</v>
      </c>
      <c r="AH33" s="79">
        <f ca="1">RANDBETWEEN(MIN(s_input_values!$D$2:$D$4),MAX(s_input_values!$D$2:$D$4))</f>
        <v>17</v>
      </c>
      <c r="AI33" s="79">
        <f ca="1">RANDBETWEEN(MIN(s_input_values!$D$2:$D$4),MAX(s_input_values!$D$2:$D$4))</f>
        <v>15</v>
      </c>
      <c r="AJ33" s="79">
        <f ca="1">RANDBETWEEN(MIN(s_input_values!$D$2:$D$4),MAX(s_input_values!$D$2:$D$4))</f>
        <v>16</v>
      </c>
      <c r="AK33" s="79">
        <f ca="1">RANDBETWEEN(MIN(s_input_values!$D$2:$D$4),MAX(s_input_values!$D$2:$D$4))</f>
        <v>10</v>
      </c>
      <c r="AL33" s="79">
        <f ca="1">RANDBETWEEN(MIN(s_input_values!$D$2:$D$4),MAX(s_input_values!$D$2:$D$4))</f>
        <v>14</v>
      </c>
      <c r="AM33" s="79">
        <f ca="1">RANDBETWEEN(MIN(s_input_values!$D$2:$D$4),MAX(s_input_values!$D$2:$D$4))</f>
        <v>24</v>
      </c>
      <c r="AN33" s="79">
        <f ca="1">RANDBETWEEN(MIN(s_input_values!$D$2:$D$4),MAX(s_input_values!$D$2:$D$4))</f>
        <v>16</v>
      </c>
      <c r="AO33" s="79">
        <f ca="1">RANDBETWEEN(MIN(s_input_values!$D$2:$D$4),MAX(s_input_values!$D$2:$D$4))</f>
        <v>24</v>
      </c>
      <c r="AP33" s="79">
        <f ca="1">RANDBETWEEN(MIN(s_input_values!$D$2:$D$4),MAX(s_input_values!$D$2:$D$4))</f>
        <v>26</v>
      </c>
      <c r="AQ33" s="79">
        <f ca="1">RANDBETWEEN(MIN(s_input_values!$D$2:$D$4),MAX(s_input_values!$D$2:$D$4))</f>
        <v>14</v>
      </c>
      <c r="AR33" s="79">
        <f ca="1">RANDBETWEEN(MIN(s_input_values!$D$2:$D$4),MAX(s_input_values!$D$2:$D$4))</f>
        <v>15</v>
      </c>
      <c r="AS33" s="79">
        <f ca="1">RANDBETWEEN(MIN(s_input_values!$D$2:$D$4),MAX(s_input_values!$D$2:$D$4))</f>
        <v>19</v>
      </c>
      <c r="AT33" s="79">
        <f ca="1">RANDBETWEEN(MIN(s_input_values!$D$2:$D$4),MAX(s_input_values!$D$2:$D$4))</f>
        <v>19</v>
      </c>
      <c r="AU33" s="79">
        <f ca="1">RANDBETWEEN(MIN(s_input_values!$D$2:$D$4),MAX(s_input_values!$D$2:$D$4))</f>
        <v>24</v>
      </c>
      <c r="AV33" s="79">
        <f ca="1">RANDBETWEEN(MIN(s_input_values!$D$2:$D$4),MAX(s_input_values!$D$2:$D$4))</f>
        <v>17</v>
      </c>
      <c r="AW33" s="79">
        <f ca="1">RANDBETWEEN(MIN(s_input_values!$D$2:$D$4),MAX(s_input_values!$D$2:$D$4))</f>
        <v>16</v>
      </c>
      <c r="AX33" s="79">
        <f ca="1">RANDBETWEEN(MIN(s_input_values!$D$2:$D$4),MAX(s_input_values!$D$2:$D$4))</f>
        <v>13</v>
      </c>
      <c r="AY33" s="79">
        <f ca="1">RANDBETWEEN(MIN(s_input_values!$D$2:$D$4),MAX(s_input_values!$D$2:$D$4))</f>
        <v>23</v>
      </c>
      <c r="AZ33" s="79">
        <f ca="1">RANDBETWEEN(MIN(s_input_values!$D$2:$D$4),MAX(s_input_values!$D$2:$D$4))</f>
        <v>9</v>
      </c>
      <c r="BA33" s="79">
        <f ca="1">RANDBETWEEN(MIN(s_input_values!$D$2:$D$4),MAX(s_input_values!$D$2:$D$4))</f>
        <v>26</v>
      </c>
      <c r="BB33" s="79">
        <f ca="1">RANDBETWEEN(MIN(s_input_values!$D$2:$D$4),MAX(s_input_values!$D$2:$D$4))</f>
        <v>10</v>
      </c>
      <c r="BC33" s="79">
        <f ca="1">RANDBETWEEN(MIN(s_input_values!$D$2:$D$4),MAX(s_input_values!$D$2:$D$4))</f>
        <v>9</v>
      </c>
      <c r="BD33" s="79">
        <f ca="1">RANDBETWEEN(MIN(s_input_values!$D$2:$D$4),MAX(s_input_values!$D$2:$D$4))</f>
        <v>25</v>
      </c>
      <c r="BE33" s="79">
        <f ca="1">RANDBETWEEN(MIN(s_input_values!$D$2:$D$4),MAX(s_input_values!$D$2:$D$4))</f>
        <v>23</v>
      </c>
      <c r="BF33" s="79">
        <f ca="1">RANDBETWEEN(MIN(s_input_values!$D$2:$D$4),MAX(s_input_values!$D$2:$D$4))</f>
        <v>17</v>
      </c>
      <c r="BG33" s="79">
        <f ca="1">RANDBETWEEN(MIN(s_input_values!$D$2:$D$4),MAX(s_input_values!$D$2:$D$4))</f>
        <v>13</v>
      </c>
      <c r="BH33" s="79">
        <f ca="1">RANDBETWEEN(MIN(s_input_values!$D$2:$D$4),MAX(s_input_values!$D$2:$D$4))</f>
        <v>26</v>
      </c>
      <c r="BI33" s="79">
        <f ca="1">RANDBETWEEN(MIN(s_input_values!$D$2:$D$4),MAX(s_input_values!$D$2:$D$4))</f>
        <v>14</v>
      </c>
      <c r="BJ33" s="79">
        <f t="shared" ca="1" si="6"/>
        <v>17.200000000000003</v>
      </c>
      <c r="BK33" s="79">
        <f t="shared" ca="1" si="7"/>
        <v>5.6</v>
      </c>
      <c r="BL33" s="86">
        <f t="shared" ca="1" si="8"/>
        <v>0.32558139534883712</v>
      </c>
    </row>
    <row r="34" spans="7:64" ht="15.75" customHeight="1" x14ac:dyDescent="0.25">
      <c r="J34" s="138"/>
      <c r="K34" s="79" t="s">
        <v>35</v>
      </c>
      <c r="L34" s="79">
        <f ca="1">RANDBETWEEN(MIN(s_input_values!$E$2:$E$4),MAX(s_input_values!$E$2:$E$4))</f>
        <v>23</v>
      </c>
      <c r="M34" s="79">
        <f ca="1">RANDBETWEEN(MIN(s_input_values!$E$2:$E$4),MAX(s_input_values!$E$2:$E$4))</f>
        <v>14</v>
      </c>
      <c r="N34" s="79">
        <f ca="1">RANDBETWEEN(MIN(s_input_values!$E$2:$E$4),MAX(s_input_values!$E$2:$E$4))</f>
        <v>20</v>
      </c>
      <c r="O34" s="79">
        <f ca="1">RANDBETWEEN(MIN(s_input_values!$E$2:$E$4),MAX(s_input_values!$E$2:$E$4))</f>
        <v>18</v>
      </c>
      <c r="P34" s="79">
        <f ca="1">RANDBETWEEN(MIN(s_input_values!$E$2:$E$4),MAX(s_input_values!$E$2:$E$4))</f>
        <v>10</v>
      </c>
      <c r="Q34" s="79">
        <f ca="1">RANDBETWEEN(MIN(s_input_values!$E$2:$E$4),MAX(s_input_values!$E$2:$E$4))</f>
        <v>17</v>
      </c>
      <c r="R34" s="79">
        <f ca="1">RANDBETWEEN(MIN(s_input_values!$E$2:$E$4),MAX(s_input_values!$E$2:$E$4))</f>
        <v>21</v>
      </c>
      <c r="S34" s="79">
        <f ca="1">RANDBETWEEN(MIN(s_input_values!$E$2:$E$4),MAX(s_input_values!$E$2:$E$4))</f>
        <v>14</v>
      </c>
      <c r="T34" s="79">
        <f ca="1">RANDBETWEEN(MIN(s_input_values!$E$2:$E$4),MAX(s_input_values!$E$2:$E$4))</f>
        <v>9</v>
      </c>
      <c r="U34" s="79">
        <f ca="1">RANDBETWEEN(MIN(s_input_values!$E$2:$E$4),MAX(s_input_values!$E$2:$E$4))</f>
        <v>17</v>
      </c>
      <c r="V34" s="79">
        <f ca="1">RANDBETWEEN(MIN(s_input_values!$E$2:$E$4),MAX(s_input_values!$E$2:$E$4))</f>
        <v>10</v>
      </c>
      <c r="W34" s="79">
        <f ca="1">RANDBETWEEN(MIN(s_input_values!$E$2:$E$4),MAX(s_input_values!$E$2:$E$4))</f>
        <v>13</v>
      </c>
      <c r="X34" s="79">
        <f ca="1">RANDBETWEEN(MIN(s_input_values!$E$2:$E$4),MAX(s_input_values!$E$2:$E$4))</f>
        <v>12</v>
      </c>
      <c r="Y34" s="79">
        <f ca="1">RANDBETWEEN(MIN(s_input_values!$E$2:$E$4),MAX(s_input_values!$E$2:$E$4))</f>
        <v>9</v>
      </c>
      <c r="Z34" s="79">
        <f ca="1">RANDBETWEEN(MIN(s_input_values!$E$2:$E$4),MAX(s_input_values!$E$2:$E$4))</f>
        <v>23</v>
      </c>
      <c r="AA34" s="79">
        <f ca="1">RANDBETWEEN(MIN(s_input_values!$E$2:$E$4),MAX(s_input_values!$E$2:$E$4))</f>
        <v>25</v>
      </c>
      <c r="AB34" s="79">
        <f ca="1">RANDBETWEEN(MIN(s_input_values!$E$2:$E$4),MAX(s_input_values!$E$2:$E$4))</f>
        <v>11</v>
      </c>
      <c r="AC34" s="79">
        <f ca="1">RANDBETWEEN(MIN(s_input_values!$E$2:$E$4),MAX(s_input_values!$E$2:$E$4))</f>
        <v>27</v>
      </c>
      <c r="AD34" s="79">
        <f ca="1">RANDBETWEEN(MIN(s_input_values!$E$2:$E$4),MAX(s_input_values!$E$2:$E$4))</f>
        <v>17</v>
      </c>
      <c r="AE34" s="79">
        <f ca="1">RANDBETWEEN(MIN(s_input_values!$E$2:$E$4),MAX(s_input_values!$E$2:$E$4))</f>
        <v>20</v>
      </c>
      <c r="AF34" s="79">
        <f ca="1">RANDBETWEEN(MIN(s_input_values!$E$2:$E$4),MAX(s_input_values!$E$2:$E$4))</f>
        <v>16</v>
      </c>
      <c r="AG34" s="79">
        <f ca="1">RANDBETWEEN(MIN(s_input_values!$E$2:$E$4),MAX(s_input_values!$E$2:$E$4))</f>
        <v>20</v>
      </c>
      <c r="AH34" s="79">
        <f ca="1">RANDBETWEEN(MIN(s_input_values!$E$2:$E$4),MAX(s_input_values!$E$2:$E$4))</f>
        <v>11</v>
      </c>
      <c r="AI34" s="79">
        <f ca="1">RANDBETWEEN(MIN(s_input_values!$E$2:$E$4),MAX(s_input_values!$E$2:$E$4))</f>
        <v>27</v>
      </c>
      <c r="AJ34" s="79">
        <f ca="1">RANDBETWEEN(MIN(s_input_values!$E$2:$E$4),MAX(s_input_values!$E$2:$E$4))</f>
        <v>22</v>
      </c>
      <c r="AK34" s="79">
        <f ca="1">RANDBETWEEN(MIN(s_input_values!$E$2:$E$4),MAX(s_input_values!$E$2:$E$4))</f>
        <v>27</v>
      </c>
      <c r="AL34" s="79">
        <f ca="1">RANDBETWEEN(MIN(s_input_values!$E$2:$E$4),MAX(s_input_values!$E$2:$E$4))</f>
        <v>23</v>
      </c>
      <c r="AM34" s="79">
        <f ca="1">RANDBETWEEN(MIN(s_input_values!$E$2:$E$4),MAX(s_input_values!$E$2:$E$4))</f>
        <v>9</v>
      </c>
      <c r="AN34" s="79">
        <f ca="1">RANDBETWEEN(MIN(s_input_values!$E$2:$E$4),MAX(s_input_values!$E$2:$E$4))</f>
        <v>20</v>
      </c>
      <c r="AO34" s="79">
        <f ca="1">RANDBETWEEN(MIN(s_input_values!$E$2:$E$4),MAX(s_input_values!$E$2:$E$4))</f>
        <v>17</v>
      </c>
      <c r="AP34" s="79">
        <f ca="1">RANDBETWEEN(MIN(s_input_values!$E$2:$E$4),MAX(s_input_values!$E$2:$E$4))</f>
        <v>18</v>
      </c>
      <c r="AQ34" s="79">
        <f ca="1">RANDBETWEEN(MIN(s_input_values!$E$2:$E$4),MAX(s_input_values!$E$2:$E$4))</f>
        <v>22</v>
      </c>
      <c r="AR34" s="79">
        <f ca="1">RANDBETWEEN(MIN(s_input_values!$E$2:$E$4),MAX(s_input_values!$E$2:$E$4))</f>
        <v>20</v>
      </c>
      <c r="AS34" s="79">
        <f ca="1">RANDBETWEEN(MIN(s_input_values!$E$2:$E$4),MAX(s_input_values!$E$2:$E$4))</f>
        <v>15</v>
      </c>
      <c r="AT34" s="79">
        <f ca="1">RANDBETWEEN(MIN(s_input_values!$E$2:$E$4),MAX(s_input_values!$E$2:$E$4))</f>
        <v>19</v>
      </c>
      <c r="AU34" s="79">
        <f ca="1">RANDBETWEEN(MIN(s_input_values!$E$2:$E$4),MAX(s_input_values!$E$2:$E$4))</f>
        <v>13</v>
      </c>
      <c r="AV34" s="79">
        <f ca="1">RANDBETWEEN(MIN(s_input_values!$E$2:$E$4),MAX(s_input_values!$E$2:$E$4))</f>
        <v>26</v>
      </c>
      <c r="AW34" s="79">
        <f ca="1">RANDBETWEEN(MIN(s_input_values!$E$2:$E$4),MAX(s_input_values!$E$2:$E$4))</f>
        <v>22</v>
      </c>
      <c r="AX34" s="79">
        <f ca="1">RANDBETWEEN(MIN(s_input_values!$E$2:$E$4),MAX(s_input_values!$E$2:$E$4))</f>
        <v>13</v>
      </c>
      <c r="AY34" s="79">
        <f ca="1">RANDBETWEEN(MIN(s_input_values!$E$2:$E$4),MAX(s_input_values!$E$2:$E$4))</f>
        <v>17</v>
      </c>
      <c r="AZ34" s="79">
        <f ca="1">RANDBETWEEN(MIN(s_input_values!$E$2:$E$4),MAX(s_input_values!$E$2:$E$4))</f>
        <v>21</v>
      </c>
      <c r="BA34" s="79">
        <f ca="1">RANDBETWEEN(MIN(s_input_values!$E$2:$E$4),MAX(s_input_values!$E$2:$E$4))</f>
        <v>21</v>
      </c>
      <c r="BB34" s="79">
        <f ca="1">RANDBETWEEN(MIN(s_input_values!$E$2:$E$4),MAX(s_input_values!$E$2:$E$4))</f>
        <v>10</v>
      </c>
      <c r="BC34" s="79">
        <f ca="1">RANDBETWEEN(MIN(s_input_values!$E$2:$E$4),MAX(s_input_values!$E$2:$E$4))</f>
        <v>14</v>
      </c>
      <c r="BD34" s="79">
        <f ca="1">RANDBETWEEN(MIN(s_input_values!$E$2:$E$4),MAX(s_input_values!$E$2:$E$4))</f>
        <v>15</v>
      </c>
      <c r="BE34" s="79">
        <f ca="1">RANDBETWEEN(MIN(s_input_values!$E$2:$E$4),MAX(s_input_values!$E$2:$E$4))</f>
        <v>11</v>
      </c>
      <c r="BF34" s="79">
        <f ca="1">RANDBETWEEN(MIN(s_input_values!$E$2:$E$4),MAX(s_input_values!$E$2:$E$4))</f>
        <v>24</v>
      </c>
      <c r="BG34" s="79">
        <f ca="1">RANDBETWEEN(MIN(s_input_values!$E$2:$E$4),MAX(s_input_values!$E$2:$E$4))</f>
        <v>11</v>
      </c>
      <c r="BH34" s="79">
        <f ca="1">RANDBETWEEN(MIN(s_input_values!$E$2:$E$4),MAX(s_input_values!$E$2:$E$4))</f>
        <v>13</v>
      </c>
      <c r="BI34" s="79">
        <f ca="1">RANDBETWEEN(MIN(s_input_values!$E$2:$E$4),MAX(s_input_values!$E$2:$E$4))</f>
        <v>9</v>
      </c>
      <c r="BJ34" s="79">
        <f t="shared" ca="1" si="6"/>
        <v>17.200000000000003</v>
      </c>
      <c r="BK34" s="79">
        <f t="shared" ca="1" si="7"/>
        <v>5.4</v>
      </c>
      <c r="BL34" s="86">
        <f t="shared" ca="1" si="8"/>
        <v>0.31395348837209297</v>
      </c>
    </row>
    <row r="35" spans="7:64" ht="15.75" customHeight="1" x14ac:dyDescent="0.25">
      <c r="J35" s="138"/>
      <c r="K35" s="79" t="s">
        <v>36</v>
      </c>
      <c r="L35" s="79">
        <f ca="1">RANDBETWEEN(MIN(s_input_values!$F$2:$F$4),MAX(s_input_values!$F$2:$F$4))</f>
        <v>22</v>
      </c>
      <c r="M35" s="79">
        <f ca="1">RANDBETWEEN(MIN(s_input_values!$F$2:$F$4),MAX(s_input_values!$F$2:$F$4))</f>
        <v>9</v>
      </c>
      <c r="N35" s="79">
        <f ca="1">RANDBETWEEN(MIN(s_input_values!$F$2:$F$4),MAX(s_input_values!$F$2:$F$4))</f>
        <v>22</v>
      </c>
      <c r="O35" s="79">
        <f ca="1">RANDBETWEEN(MIN(s_input_values!$F$2:$F$4),MAX(s_input_values!$F$2:$F$4))</f>
        <v>28</v>
      </c>
      <c r="P35" s="79">
        <f ca="1">RANDBETWEEN(MIN(s_input_values!$F$2:$F$4),MAX(s_input_values!$F$2:$F$4))</f>
        <v>23</v>
      </c>
      <c r="Q35" s="79">
        <f ca="1">RANDBETWEEN(MIN(s_input_values!$F$2:$F$4),MAX(s_input_values!$F$2:$F$4))</f>
        <v>18</v>
      </c>
      <c r="R35" s="79">
        <f ca="1">RANDBETWEEN(MIN(s_input_values!$F$2:$F$4),MAX(s_input_values!$F$2:$F$4))</f>
        <v>10</v>
      </c>
      <c r="S35" s="79">
        <f ca="1">RANDBETWEEN(MIN(s_input_values!$F$2:$F$4),MAX(s_input_values!$F$2:$F$4))</f>
        <v>18</v>
      </c>
      <c r="T35" s="79">
        <f ca="1">RANDBETWEEN(MIN(s_input_values!$F$2:$F$4),MAX(s_input_values!$F$2:$F$4))</f>
        <v>14</v>
      </c>
      <c r="U35" s="79">
        <f ca="1">RANDBETWEEN(MIN(s_input_values!$F$2:$F$4),MAX(s_input_values!$F$2:$F$4))</f>
        <v>18</v>
      </c>
      <c r="V35" s="79">
        <f ca="1">RANDBETWEEN(MIN(s_input_values!$F$2:$F$4),MAX(s_input_values!$F$2:$F$4))</f>
        <v>22</v>
      </c>
      <c r="W35" s="79">
        <f ca="1">RANDBETWEEN(MIN(s_input_values!$F$2:$F$4),MAX(s_input_values!$F$2:$F$4))</f>
        <v>22</v>
      </c>
      <c r="X35" s="79">
        <f ca="1">RANDBETWEEN(MIN(s_input_values!$F$2:$F$4),MAX(s_input_values!$F$2:$F$4))</f>
        <v>18</v>
      </c>
      <c r="Y35" s="79">
        <f ca="1">RANDBETWEEN(MIN(s_input_values!$F$2:$F$4),MAX(s_input_values!$F$2:$F$4))</f>
        <v>29</v>
      </c>
      <c r="Z35" s="79">
        <f ca="1">RANDBETWEEN(MIN(s_input_values!$F$2:$F$4),MAX(s_input_values!$F$2:$F$4))</f>
        <v>14</v>
      </c>
      <c r="AA35" s="79">
        <f ca="1">RANDBETWEEN(MIN(s_input_values!$F$2:$F$4),MAX(s_input_values!$F$2:$F$4))</f>
        <v>23</v>
      </c>
      <c r="AB35" s="79">
        <f ca="1">RANDBETWEEN(MIN(s_input_values!$F$2:$F$4),MAX(s_input_values!$F$2:$F$4))</f>
        <v>15</v>
      </c>
      <c r="AC35" s="79">
        <f ca="1">RANDBETWEEN(MIN(s_input_values!$F$2:$F$4),MAX(s_input_values!$F$2:$F$4))</f>
        <v>17</v>
      </c>
      <c r="AD35" s="79">
        <f ca="1">RANDBETWEEN(MIN(s_input_values!$F$2:$F$4),MAX(s_input_values!$F$2:$F$4))</f>
        <v>17</v>
      </c>
      <c r="AE35" s="79">
        <f ca="1">RANDBETWEEN(MIN(s_input_values!$F$2:$F$4),MAX(s_input_values!$F$2:$F$4))</f>
        <v>26</v>
      </c>
      <c r="AF35" s="79">
        <f ca="1">RANDBETWEEN(MIN(s_input_values!$F$2:$F$4),MAX(s_input_values!$F$2:$F$4))</f>
        <v>23</v>
      </c>
      <c r="AG35" s="79">
        <f ca="1">RANDBETWEEN(MIN(s_input_values!$F$2:$F$4),MAX(s_input_values!$F$2:$F$4))</f>
        <v>23</v>
      </c>
      <c r="AH35" s="79">
        <f ca="1">RANDBETWEEN(MIN(s_input_values!$F$2:$F$4),MAX(s_input_values!$F$2:$F$4))</f>
        <v>17</v>
      </c>
      <c r="AI35" s="79">
        <f ca="1">RANDBETWEEN(MIN(s_input_values!$F$2:$F$4),MAX(s_input_values!$F$2:$F$4))</f>
        <v>9</v>
      </c>
      <c r="AJ35" s="79">
        <f ca="1">RANDBETWEEN(MIN(s_input_values!$F$2:$F$4),MAX(s_input_values!$F$2:$F$4))</f>
        <v>10</v>
      </c>
      <c r="AK35" s="79">
        <f ca="1">RANDBETWEEN(MIN(s_input_values!$F$2:$F$4),MAX(s_input_values!$F$2:$F$4))</f>
        <v>30</v>
      </c>
      <c r="AL35" s="79">
        <f ca="1">RANDBETWEEN(MIN(s_input_values!$F$2:$F$4),MAX(s_input_values!$F$2:$F$4))</f>
        <v>23</v>
      </c>
      <c r="AM35" s="79">
        <f ca="1">RANDBETWEEN(MIN(s_input_values!$F$2:$F$4),MAX(s_input_values!$F$2:$F$4))</f>
        <v>13</v>
      </c>
      <c r="AN35" s="79">
        <f ca="1">RANDBETWEEN(MIN(s_input_values!$F$2:$F$4),MAX(s_input_values!$F$2:$F$4))</f>
        <v>22</v>
      </c>
      <c r="AO35" s="79">
        <f ca="1">RANDBETWEEN(MIN(s_input_values!$F$2:$F$4),MAX(s_input_values!$F$2:$F$4))</f>
        <v>18</v>
      </c>
      <c r="AP35" s="79">
        <f ca="1">RANDBETWEEN(MIN(s_input_values!$F$2:$F$4),MAX(s_input_values!$F$2:$F$4))</f>
        <v>11</v>
      </c>
      <c r="AQ35" s="79">
        <f ca="1">RANDBETWEEN(MIN(s_input_values!$F$2:$F$4),MAX(s_input_values!$F$2:$F$4))</f>
        <v>17</v>
      </c>
      <c r="AR35" s="79">
        <f ca="1">RANDBETWEEN(MIN(s_input_values!$F$2:$F$4),MAX(s_input_values!$F$2:$F$4))</f>
        <v>27</v>
      </c>
      <c r="AS35" s="79">
        <f ca="1">RANDBETWEEN(MIN(s_input_values!$F$2:$F$4),MAX(s_input_values!$F$2:$F$4))</f>
        <v>15</v>
      </c>
      <c r="AT35" s="79">
        <f ca="1">RANDBETWEEN(MIN(s_input_values!$F$2:$F$4),MAX(s_input_values!$F$2:$F$4))</f>
        <v>17</v>
      </c>
      <c r="AU35" s="79">
        <f ca="1">RANDBETWEEN(MIN(s_input_values!$F$2:$F$4),MAX(s_input_values!$F$2:$F$4))</f>
        <v>13</v>
      </c>
      <c r="AV35" s="79">
        <f ca="1">RANDBETWEEN(MIN(s_input_values!$F$2:$F$4),MAX(s_input_values!$F$2:$F$4))</f>
        <v>18</v>
      </c>
      <c r="AW35" s="79">
        <f ca="1">RANDBETWEEN(MIN(s_input_values!$F$2:$F$4),MAX(s_input_values!$F$2:$F$4))</f>
        <v>16</v>
      </c>
      <c r="AX35" s="79">
        <f ca="1">RANDBETWEEN(MIN(s_input_values!$F$2:$F$4),MAX(s_input_values!$F$2:$F$4))</f>
        <v>12</v>
      </c>
      <c r="AY35" s="79">
        <f ca="1">RANDBETWEEN(MIN(s_input_values!$F$2:$F$4),MAX(s_input_values!$F$2:$F$4))</f>
        <v>19</v>
      </c>
      <c r="AZ35" s="79">
        <f ca="1">RANDBETWEEN(MIN(s_input_values!$F$2:$F$4),MAX(s_input_values!$F$2:$F$4))</f>
        <v>18</v>
      </c>
      <c r="BA35" s="79">
        <f ca="1">RANDBETWEEN(MIN(s_input_values!$F$2:$F$4),MAX(s_input_values!$F$2:$F$4))</f>
        <v>10</v>
      </c>
      <c r="BB35" s="79">
        <f ca="1">RANDBETWEEN(MIN(s_input_values!$F$2:$F$4),MAX(s_input_values!$F$2:$F$4))</f>
        <v>20</v>
      </c>
      <c r="BC35" s="79">
        <f ca="1">RANDBETWEEN(MIN(s_input_values!$F$2:$F$4),MAX(s_input_values!$F$2:$F$4))</f>
        <v>21</v>
      </c>
      <c r="BD35" s="79">
        <f ca="1">RANDBETWEEN(MIN(s_input_values!$F$2:$F$4),MAX(s_input_values!$F$2:$F$4))</f>
        <v>13</v>
      </c>
      <c r="BE35" s="79">
        <f ca="1">RANDBETWEEN(MIN(s_input_values!$F$2:$F$4),MAX(s_input_values!$F$2:$F$4))</f>
        <v>21</v>
      </c>
      <c r="BF35" s="79">
        <f ca="1">RANDBETWEEN(MIN(s_input_values!$F$2:$F$4),MAX(s_input_values!$F$2:$F$4))</f>
        <v>15</v>
      </c>
      <c r="BG35" s="79">
        <f ca="1">RANDBETWEEN(MIN(s_input_values!$F$2:$F$4),MAX(s_input_values!$F$2:$F$4))</f>
        <v>29</v>
      </c>
      <c r="BH35" s="79">
        <f ca="1">RANDBETWEEN(MIN(s_input_values!$F$2:$F$4),MAX(s_input_values!$F$2:$F$4))</f>
        <v>18</v>
      </c>
      <c r="BI35" s="79">
        <f ca="1">RANDBETWEEN(MIN(s_input_values!$F$2:$F$4),MAX(s_input_values!$F$2:$F$4))</f>
        <v>9</v>
      </c>
      <c r="BJ35" s="79">
        <f t="shared" ca="1" si="6"/>
        <v>18.3</v>
      </c>
      <c r="BK35" s="79">
        <f t="shared" ca="1" si="7"/>
        <v>5.6</v>
      </c>
      <c r="BL35" s="86">
        <f t="shared" ca="1" si="8"/>
        <v>0.30601092896174859</v>
      </c>
    </row>
    <row r="36" spans="7:64" ht="12.5" x14ac:dyDescent="0.25">
      <c r="J36" s="138"/>
      <c r="K36" s="79" t="s">
        <v>37</v>
      </c>
      <c r="L36" s="79">
        <f ca="1">RANDBETWEEN(MIN(s_input_values!$G$2:$G$4),MAX(s_input_values!$G$2:$G$4))</f>
        <v>21</v>
      </c>
      <c r="M36" s="79">
        <f ca="1">RANDBETWEEN(MIN(s_input_values!$G$2:$G$4),MAX(s_input_values!$G$2:$G$4))</f>
        <v>15</v>
      </c>
      <c r="N36" s="79">
        <f ca="1">RANDBETWEEN(MIN(s_input_values!$G$2:$G$4),MAX(s_input_values!$G$2:$G$4))</f>
        <v>17</v>
      </c>
      <c r="O36" s="79">
        <f ca="1">RANDBETWEEN(MIN(s_input_values!$G$2:$G$4),MAX(s_input_values!$G$2:$G$4))</f>
        <v>9</v>
      </c>
      <c r="P36" s="79">
        <f ca="1">RANDBETWEEN(MIN(s_input_values!$G$2:$G$4),MAX(s_input_values!$G$2:$G$4))</f>
        <v>31</v>
      </c>
      <c r="Q36" s="79">
        <f ca="1">RANDBETWEEN(MIN(s_input_values!$G$2:$G$4),MAX(s_input_values!$G$2:$G$4))</f>
        <v>30</v>
      </c>
      <c r="R36" s="79">
        <f ca="1">RANDBETWEEN(MIN(s_input_values!$G$2:$G$4),MAX(s_input_values!$G$2:$G$4))</f>
        <v>13</v>
      </c>
      <c r="S36" s="79">
        <f ca="1">RANDBETWEEN(MIN(s_input_values!$G$2:$G$4),MAX(s_input_values!$G$2:$G$4))</f>
        <v>31</v>
      </c>
      <c r="T36" s="79">
        <f ca="1">RANDBETWEEN(MIN(s_input_values!$G$2:$G$4),MAX(s_input_values!$G$2:$G$4))</f>
        <v>9</v>
      </c>
      <c r="U36" s="79">
        <f ca="1">RANDBETWEEN(MIN(s_input_values!$G$2:$G$4),MAX(s_input_values!$G$2:$G$4))</f>
        <v>12</v>
      </c>
      <c r="V36" s="79">
        <f ca="1">RANDBETWEEN(MIN(s_input_values!$G$2:$G$4),MAX(s_input_values!$G$2:$G$4))</f>
        <v>30</v>
      </c>
      <c r="W36" s="79">
        <f ca="1">RANDBETWEEN(MIN(s_input_values!$G$2:$G$4),MAX(s_input_values!$G$2:$G$4))</f>
        <v>23</v>
      </c>
      <c r="X36" s="79">
        <f ca="1">RANDBETWEEN(MIN(s_input_values!$G$2:$G$4),MAX(s_input_values!$G$2:$G$4))</f>
        <v>17</v>
      </c>
      <c r="Y36" s="79">
        <f ca="1">RANDBETWEEN(MIN(s_input_values!$G$2:$G$4),MAX(s_input_values!$G$2:$G$4))</f>
        <v>21</v>
      </c>
      <c r="Z36" s="79">
        <f ca="1">RANDBETWEEN(MIN(s_input_values!$G$2:$G$4),MAX(s_input_values!$G$2:$G$4))</f>
        <v>28</v>
      </c>
      <c r="AA36" s="79">
        <f ca="1">RANDBETWEEN(MIN(s_input_values!$G$2:$G$4),MAX(s_input_values!$G$2:$G$4))</f>
        <v>30</v>
      </c>
      <c r="AB36" s="79">
        <f ca="1">RANDBETWEEN(MIN(s_input_values!$G$2:$G$4),MAX(s_input_values!$G$2:$G$4))</f>
        <v>12</v>
      </c>
      <c r="AC36" s="79">
        <f ca="1">RANDBETWEEN(MIN(s_input_values!$G$2:$G$4),MAX(s_input_values!$G$2:$G$4))</f>
        <v>26</v>
      </c>
      <c r="AD36" s="79">
        <f ca="1">RANDBETWEEN(MIN(s_input_values!$G$2:$G$4),MAX(s_input_values!$G$2:$G$4))</f>
        <v>26</v>
      </c>
      <c r="AE36" s="79">
        <f ca="1">RANDBETWEEN(MIN(s_input_values!$G$2:$G$4),MAX(s_input_values!$G$2:$G$4))</f>
        <v>32</v>
      </c>
      <c r="AF36" s="79">
        <f ca="1">RANDBETWEEN(MIN(s_input_values!$G$2:$G$4),MAX(s_input_values!$G$2:$G$4))</f>
        <v>16</v>
      </c>
      <c r="AG36" s="79">
        <f ca="1">RANDBETWEEN(MIN(s_input_values!$G$2:$G$4),MAX(s_input_values!$G$2:$G$4))</f>
        <v>25</v>
      </c>
      <c r="AH36" s="79">
        <f ca="1">RANDBETWEEN(MIN(s_input_values!$G$2:$G$4),MAX(s_input_values!$G$2:$G$4))</f>
        <v>23</v>
      </c>
      <c r="AI36" s="79">
        <f ca="1">RANDBETWEEN(MIN(s_input_values!$G$2:$G$4),MAX(s_input_values!$G$2:$G$4))</f>
        <v>21</v>
      </c>
      <c r="AJ36" s="79">
        <f ca="1">RANDBETWEEN(MIN(s_input_values!$G$2:$G$4),MAX(s_input_values!$G$2:$G$4))</f>
        <v>11</v>
      </c>
      <c r="AK36" s="79">
        <f ca="1">RANDBETWEEN(MIN(s_input_values!$G$2:$G$4),MAX(s_input_values!$G$2:$G$4))</f>
        <v>13</v>
      </c>
      <c r="AL36" s="79">
        <f ca="1">RANDBETWEEN(MIN(s_input_values!$G$2:$G$4),MAX(s_input_values!$G$2:$G$4))</f>
        <v>13</v>
      </c>
      <c r="AM36" s="79">
        <f ca="1">RANDBETWEEN(MIN(s_input_values!$G$2:$G$4),MAX(s_input_values!$G$2:$G$4))</f>
        <v>14</v>
      </c>
      <c r="AN36" s="79">
        <f ca="1">RANDBETWEEN(MIN(s_input_values!$G$2:$G$4),MAX(s_input_values!$G$2:$G$4))</f>
        <v>19</v>
      </c>
      <c r="AO36" s="79">
        <f ca="1">RANDBETWEEN(MIN(s_input_values!$G$2:$G$4),MAX(s_input_values!$G$2:$G$4))</f>
        <v>14</v>
      </c>
      <c r="AP36" s="79">
        <f ca="1">RANDBETWEEN(MIN(s_input_values!$G$2:$G$4),MAX(s_input_values!$G$2:$G$4))</f>
        <v>21</v>
      </c>
      <c r="AQ36" s="79">
        <f ca="1">RANDBETWEEN(MIN(s_input_values!$G$2:$G$4),MAX(s_input_values!$G$2:$G$4))</f>
        <v>10</v>
      </c>
      <c r="AR36" s="79">
        <f ca="1">RANDBETWEEN(MIN(s_input_values!$G$2:$G$4),MAX(s_input_values!$G$2:$G$4))</f>
        <v>16</v>
      </c>
      <c r="AS36" s="79">
        <f ca="1">RANDBETWEEN(MIN(s_input_values!$G$2:$G$4),MAX(s_input_values!$G$2:$G$4))</f>
        <v>9</v>
      </c>
      <c r="AT36" s="79">
        <f ca="1">RANDBETWEEN(MIN(s_input_values!$G$2:$G$4),MAX(s_input_values!$G$2:$G$4))</f>
        <v>10</v>
      </c>
      <c r="AU36" s="79">
        <f ca="1">RANDBETWEEN(MIN(s_input_values!$G$2:$G$4),MAX(s_input_values!$G$2:$G$4))</f>
        <v>31</v>
      </c>
      <c r="AV36" s="79">
        <f ca="1">RANDBETWEEN(MIN(s_input_values!$G$2:$G$4),MAX(s_input_values!$G$2:$G$4))</f>
        <v>20</v>
      </c>
      <c r="AW36" s="79">
        <f ca="1">RANDBETWEEN(MIN(s_input_values!$G$2:$G$4),MAX(s_input_values!$G$2:$G$4))</f>
        <v>17</v>
      </c>
      <c r="AX36" s="79">
        <f ca="1">RANDBETWEEN(MIN(s_input_values!$G$2:$G$4),MAX(s_input_values!$G$2:$G$4))</f>
        <v>24</v>
      </c>
      <c r="AY36" s="79">
        <f ca="1">RANDBETWEEN(MIN(s_input_values!$G$2:$G$4),MAX(s_input_values!$G$2:$G$4))</f>
        <v>12</v>
      </c>
      <c r="AZ36" s="79">
        <f ca="1">RANDBETWEEN(MIN(s_input_values!$G$2:$G$4),MAX(s_input_values!$G$2:$G$4))</f>
        <v>21</v>
      </c>
      <c r="BA36" s="79">
        <f ca="1">RANDBETWEEN(MIN(s_input_values!$G$2:$G$4),MAX(s_input_values!$G$2:$G$4))</f>
        <v>12</v>
      </c>
      <c r="BB36" s="79">
        <f ca="1">RANDBETWEEN(MIN(s_input_values!$G$2:$G$4),MAX(s_input_values!$G$2:$G$4))</f>
        <v>21</v>
      </c>
      <c r="BC36" s="79">
        <f ca="1">RANDBETWEEN(MIN(s_input_values!$G$2:$G$4),MAX(s_input_values!$G$2:$G$4))</f>
        <v>13</v>
      </c>
      <c r="BD36" s="79">
        <f ca="1">RANDBETWEEN(MIN(s_input_values!$G$2:$G$4),MAX(s_input_values!$G$2:$G$4))</f>
        <v>24</v>
      </c>
      <c r="BE36" s="79">
        <f ca="1">RANDBETWEEN(MIN(s_input_values!$G$2:$G$4),MAX(s_input_values!$G$2:$G$4))</f>
        <v>25</v>
      </c>
      <c r="BF36" s="79">
        <f ca="1">RANDBETWEEN(MIN(s_input_values!$G$2:$G$4),MAX(s_input_values!$G$2:$G$4))</f>
        <v>19</v>
      </c>
      <c r="BG36" s="79">
        <f ca="1">RANDBETWEEN(MIN(s_input_values!$G$2:$G$4),MAX(s_input_values!$G$2:$G$4))</f>
        <v>19</v>
      </c>
      <c r="BH36" s="79">
        <f ca="1">RANDBETWEEN(MIN(s_input_values!$G$2:$G$4),MAX(s_input_values!$G$2:$G$4))</f>
        <v>23</v>
      </c>
      <c r="BI36" s="79">
        <f ca="1">RANDBETWEEN(MIN(s_input_values!$G$2:$G$4),MAX(s_input_values!$G$2:$G$4))</f>
        <v>31</v>
      </c>
      <c r="BJ36" s="79">
        <f t="shared" ca="1" si="6"/>
        <v>19.600000000000001</v>
      </c>
      <c r="BK36" s="79">
        <f t="shared" ca="1" si="7"/>
        <v>7</v>
      </c>
      <c r="BL36" s="86">
        <f t="shared" ca="1" si="8"/>
        <v>0.3571428571428571</v>
      </c>
    </row>
    <row r="37" spans="7:64" ht="12.5" x14ac:dyDescent="0.25">
      <c r="J37" s="138"/>
      <c r="K37" s="79" t="s">
        <v>6</v>
      </c>
      <c r="L37" s="79">
        <f ca="1">RANDBETWEEN(MIN(s_input_values!$H$2:$H$4),MAX(s_input_values!$H$2:$H$4))</f>
        <v>18</v>
      </c>
      <c r="M37" s="79">
        <f ca="1">RANDBETWEEN(MIN(s_input_values!$H$2:$H$4),MAX(s_input_values!$H$2:$H$4))</f>
        <v>26</v>
      </c>
      <c r="N37" s="79">
        <f ca="1">RANDBETWEEN(MIN(s_input_values!$H$2:$H$4),MAX(s_input_values!$H$2:$H$4))</f>
        <v>13</v>
      </c>
      <c r="O37" s="79">
        <f ca="1">RANDBETWEEN(MIN(s_input_values!$H$2:$H$4),MAX(s_input_values!$H$2:$H$4))</f>
        <v>33</v>
      </c>
      <c r="P37" s="79">
        <f ca="1">RANDBETWEEN(MIN(s_input_values!$H$2:$H$4),MAX(s_input_values!$H$2:$H$4))</f>
        <v>21</v>
      </c>
      <c r="Q37" s="79">
        <f ca="1">RANDBETWEEN(MIN(s_input_values!$H$2:$H$4),MAX(s_input_values!$H$2:$H$4))</f>
        <v>31</v>
      </c>
      <c r="R37" s="79">
        <f ca="1">RANDBETWEEN(MIN(s_input_values!$H$2:$H$4),MAX(s_input_values!$H$2:$H$4))</f>
        <v>14</v>
      </c>
      <c r="S37" s="79">
        <f ca="1">RANDBETWEEN(MIN(s_input_values!$H$2:$H$4),MAX(s_input_values!$H$2:$H$4))</f>
        <v>20</v>
      </c>
      <c r="T37" s="79">
        <f ca="1">RANDBETWEEN(MIN(s_input_values!$H$2:$H$4),MAX(s_input_values!$H$2:$H$4))</f>
        <v>19</v>
      </c>
      <c r="U37" s="79">
        <f ca="1">RANDBETWEEN(MIN(s_input_values!$H$2:$H$4),MAX(s_input_values!$H$2:$H$4))</f>
        <v>32</v>
      </c>
      <c r="V37" s="79">
        <f ca="1">RANDBETWEEN(MIN(s_input_values!$H$2:$H$4),MAX(s_input_values!$H$2:$H$4))</f>
        <v>31</v>
      </c>
      <c r="W37" s="79">
        <f ca="1">RANDBETWEEN(MIN(s_input_values!$H$2:$H$4),MAX(s_input_values!$H$2:$H$4))</f>
        <v>17</v>
      </c>
      <c r="X37" s="79">
        <f ca="1">RANDBETWEEN(MIN(s_input_values!$H$2:$H$4),MAX(s_input_values!$H$2:$H$4))</f>
        <v>28</v>
      </c>
      <c r="Y37" s="79">
        <f ca="1">RANDBETWEEN(MIN(s_input_values!$H$2:$H$4),MAX(s_input_values!$H$2:$H$4))</f>
        <v>14</v>
      </c>
      <c r="Z37" s="79">
        <f ca="1">RANDBETWEEN(MIN(s_input_values!$H$2:$H$4),MAX(s_input_values!$H$2:$H$4))</f>
        <v>20</v>
      </c>
      <c r="AA37" s="79">
        <f ca="1">RANDBETWEEN(MIN(s_input_values!$H$2:$H$4),MAX(s_input_values!$H$2:$H$4))</f>
        <v>31</v>
      </c>
      <c r="AB37" s="79">
        <f ca="1">RANDBETWEEN(MIN(s_input_values!$H$2:$H$4),MAX(s_input_values!$H$2:$H$4))</f>
        <v>30</v>
      </c>
      <c r="AC37" s="79">
        <f ca="1">RANDBETWEEN(MIN(s_input_values!$H$2:$H$4),MAX(s_input_values!$H$2:$H$4))</f>
        <v>33</v>
      </c>
      <c r="AD37" s="79">
        <f ca="1">RANDBETWEEN(MIN(s_input_values!$H$2:$H$4),MAX(s_input_values!$H$2:$H$4))</f>
        <v>15</v>
      </c>
      <c r="AE37" s="79">
        <f ca="1">RANDBETWEEN(MIN(s_input_values!$H$2:$H$4),MAX(s_input_values!$H$2:$H$4))</f>
        <v>15</v>
      </c>
      <c r="AF37" s="79">
        <f ca="1">RANDBETWEEN(MIN(s_input_values!$H$2:$H$4),MAX(s_input_values!$H$2:$H$4))</f>
        <v>18</v>
      </c>
      <c r="AG37" s="79">
        <f ca="1">RANDBETWEEN(MIN(s_input_values!$H$2:$H$4),MAX(s_input_values!$H$2:$H$4))</f>
        <v>14</v>
      </c>
      <c r="AH37" s="79">
        <f ca="1">RANDBETWEEN(MIN(s_input_values!$H$2:$H$4),MAX(s_input_values!$H$2:$H$4))</f>
        <v>22</v>
      </c>
      <c r="AI37" s="79">
        <f ca="1">RANDBETWEEN(MIN(s_input_values!$H$2:$H$4),MAX(s_input_values!$H$2:$H$4))</f>
        <v>32</v>
      </c>
      <c r="AJ37" s="79">
        <f ca="1">RANDBETWEEN(MIN(s_input_values!$H$2:$H$4),MAX(s_input_values!$H$2:$H$4))</f>
        <v>25</v>
      </c>
      <c r="AK37" s="79">
        <f ca="1">RANDBETWEEN(MIN(s_input_values!$H$2:$H$4),MAX(s_input_values!$H$2:$H$4))</f>
        <v>29</v>
      </c>
      <c r="AL37" s="79">
        <f ca="1">RANDBETWEEN(MIN(s_input_values!$H$2:$H$4),MAX(s_input_values!$H$2:$H$4))</f>
        <v>32</v>
      </c>
      <c r="AM37" s="79">
        <f ca="1">RANDBETWEEN(MIN(s_input_values!$H$2:$H$4),MAX(s_input_values!$H$2:$H$4))</f>
        <v>32</v>
      </c>
      <c r="AN37" s="79">
        <f ca="1">RANDBETWEEN(MIN(s_input_values!$H$2:$H$4),MAX(s_input_values!$H$2:$H$4))</f>
        <v>18</v>
      </c>
      <c r="AO37" s="79">
        <f ca="1">RANDBETWEEN(MIN(s_input_values!$H$2:$H$4),MAX(s_input_values!$H$2:$H$4))</f>
        <v>23</v>
      </c>
      <c r="AP37" s="79">
        <f ca="1">RANDBETWEEN(MIN(s_input_values!$H$2:$H$4),MAX(s_input_values!$H$2:$H$4))</f>
        <v>32</v>
      </c>
      <c r="AQ37" s="79">
        <f ca="1">RANDBETWEEN(MIN(s_input_values!$H$2:$H$4),MAX(s_input_values!$H$2:$H$4))</f>
        <v>18</v>
      </c>
      <c r="AR37" s="79">
        <f ca="1">RANDBETWEEN(MIN(s_input_values!$H$2:$H$4),MAX(s_input_values!$H$2:$H$4))</f>
        <v>18</v>
      </c>
      <c r="AS37" s="79">
        <f ca="1">RANDBETWEEN(MIN(s_input_values!$H$2:$H$4),MAX(s_input_values!$H$2:$H$4))</f>
        <v>21</v>
      </c>
      <c r="AT37" s="79">
        <f ca="1">RANDBETWEEN(MIN(s_input_values!$H$2:$H$4),MAX(s_input_values!$H$2:$H$4))</f>
        <v>12</v>
      </c>
      <c r="AU37" s="79">
        <f ca="1">RANDBETWEEN(MIN(s_input_values!$H$2:$H$4),MAX(s_input_values!$H$2:$H$4))</f>
        <v>12</v>
      </c>
      <c r="AV37" s="79">
        <f ca="1">RANDBETWEEN(MIN(s_input_values!$H$2:$H$4),MAX(s_input_values!$H$2:$H$4))</f>
        <v>22</v>
      </c>
      <c r="AW37" s="79">
        <f ca="1">RANDBETWEEN(MIN(s_input_values!$H$2:$H$4),MAX(s_input_values!$H$2:$H$4))</f>
        <v>10</v>
      </c>
      <c r="AX37" s="79">
        <f ca="1">RANDBETWEEN(MIN(s_input_values!$H$2:$H$4),MAX(s_input_values!$H$2:$H$4))</f>
        <v>14</v>
      </c>
      <c r="AY37" s="79">
        <f ca="1">RANDBETWEEN(MIN(s_input_values!$H$2:$H$4),MAX(s_input_values!$H$2:$H$4))</f>
        <v>23</v>
      </c>
      <c r="AZ37" s="79">
        <f ca="1">RANDBETWEEN(MIN(s_input_values!$H$2:$H$4),MAX(s_input_values!$H$2:$H$4))</f>
        <v>15</v>
      </c>
      <c r="BA37" s="79">
        <f ca="1">RANDBETWEEN(MIN(s_input_values!$H$2:$H$4),MAX(s_input_values!$H$2:$H$4))</f>
        <v>15</v>
      </c>
      <c r="BB37" s="79">
        <f ca="1">RANDBETWEEN(MIN(s_input_values!$H$2:$H$4),MAX(s_input_values!$H$2:$H$4))</f>
        <v>27</v>
      </c>
      <c r="BC37" s="79">
        <f ca="1">RANDBETWEEN(MIN(s_input_values!$H$2:$H$4),MAX(s_input_values!$H$2:$H$4))</f>
        <v>22</v>
      </c>
      <c r="BD37" s="79">
        <f ca="1">RANDBETWEEN(MIN(s_input_values!$H$2:$H$4),MAX(s_input_values!$H$2:$H$4))</f>
        <v>24</v>
      </c>
      <c r="BE37" s="79">
        <f ca="1">RANDBETWEEN(MIN(s_input_values!$H$2:$H$4),MAX(s_input_values!$H$2:$H$4))</f>
        <v>25</v>
      </c>
      <c r="BF37" s="79">
        <f ca="1">RANDBETWEEN(MIN(s_input_values!$H$2:$H$4),MAX(s_input_values!$H$2:$H$4))</f>
        <v>21</v>
      </c>
      <c r="BG37" s="79">
        <f ca="1">RANDBETWEEN(MIN(s_input_values!$H$2:$H$4),MAX(s_input_values!$H$2:$H$4))</f>
        <v>32</v>
      </c>
      <c r="BH37" s="79">
        <f ca="1">RANDBETWEEN(MIN(s_input_values!$H$2:$H$4),MAX(s_input_values!$H$2:$H$4))</f>
        <v>14</v>
      </c>
      <c r="BI37" s="79">
        <f ca="1">RANDBETWEEN(MIN(s_input_values!$H$2:$H$4),MAX(s_input_values!$H$2:$H$4))</f>
        <v>13</v>
      </c>
      <c r="BJ37" s="79">
        <f t="shared" ca="1" si="6"/>
        <v>22</v>
      </c>
      <c r="BK37" s="79">
        <f t="shared" ca="1" si="7"/>
        <v>7.1</v>
      </c>
      <c r="BL37" s="86">
        <f t="shared" ca="1" si="8"/>
        <v>0.3227272727272727</v>
      </c>
    </row>
    <row r="38" spans="7:64" ht="12.5" x14ac:dyDescent="0.25">
      <c r="G38" s="140" t="s">
        <v>51</v>
      </c>
      <c r="H38" s="138"/>
      <c r="I38" s="138"/>
      <c r="BL38" s="86">
        <f ca="1">AVERAGE(BL29:BL37)</f>
        <v>0.31123196065465769</v>
      </c>
    </row>
    <row r="39" spans="7:64" ht="15.75" customHeight="1" x14ac:dyDescent="0.25">
      <c r="G39" s="138"/>
      <c r="H39" s="138"/>
      <c r="I39" s="138"/>
    </row>
    <row r="40" spans="7:64" ht="15.75" customHeight="1" x14ac:dyDescent="0.25">
      <c r="G40" s="138"/>
      <c r="H40" s="138"/>
      <c r="I40" s="138"/>
    </row>
    <row r="41" spans="7:64" ht="15.75" customHeight="1" x14ac:dyDescent="0.25">
      <c r="G41" s="138"/>
      <c r="H41" s="138"/>
      <c r="I41" s="138"/>
    </row>
    <row r="42" spans="7:64" ht="12.5" x14ac:dyDescent="0.25">
      <c r="J42" s="137" t="s">
        <v>42</v>
      </c>
      <c r="K42" s="79" t="s">
        <v>47</v>
      </c>
      <c r="L42" s="79">
        <v>1</v>
      </c>
      <c r="M42" s="79">
        <v>2</v>
      </c>
      <c r="N42" s="79">
        <v>3</v>
      </c>
      <c r="O42" s="79">
        <v>4</v>
      </c>
      <c r="P42" s="79">
        <v>5</v>
      </c>
      <c r="Q42" s="79">
        <v>6</v>
      </c>
      <c r="R42" s="79">
        <v>7</v>
      </c>
      <c r="S42" s="79">
        <v>8</v>
      </c>
      <c r="T42" s="79">
        <v>9</v>
      </c>
      <c r="U42" s="79">
        <v>10</v>
      </c>
      <c r="V42" s="79">
        <v>11</v>
      </c>
      <c r="W42" s="79">
        <v>12</v>
      </c>
      <c r="X42" s="79">
        <v>13</v>
      </c>
      <c r="Y42" s="79">
        <v>14</v>
      </c>
      <c r="Z42" s="79">
        <v>15</v>
      </c>
      <c r="AA42" s="79">
        <v>16</v>
      </c>
      <c r="AB42" s="79">
        <v>17</v>
      </c>
      <c r="AC42" s="79">
        <v>18</v>
      </c>
      <c r="AD42" s="79">
        <v>19</v>
      </c>
      <c r="AE42" s="79">
        <v>20</v>
      </c>
      <c r="AF42" s="79">
        <v>21</v>
      </c>
      <c r="AG42" s="79">
        <v>22</v>
      </c>
      <c r="AH42" s="79">
        <v>23</v>
      </c>
      <c r="AI42" s="79">
        <v>24</v>
      </c>
      <c r="AJ42" s="79">
        <v>25</v>
      </c>
      <c r="AK42" s="79">
        <v>26</v>
      </c>
      <c r="AL42" s="79">
        <v>27</v>
      </c>
      <c r="AM42" s="79">
        <v>28</v>
      </c>
      <c r="AN42" s="79">
        <v>29</v>
      </c>
      <c r="AO42" s="79">
        <v>30</v>
      </c>
      <c r="AP42" s="79">
        <v>31</v>
      </c>
      <c r="AQ42" s="79">
        <v>32</v>
      </c>
      <c r="AR42" s="79">
        <v>33</v>
      </c>
      <c r="AS42" s="79">
        <v>34</v>
      </c>
      <c r="AT42" s="79">
        <v>35</v>
      </c>
      <c r="AU42" s="79">
        <v>36</v>
      </c>
      <c r="AV42" s="79">
        <v>37</v>
      </c>
      <c r="AW42" s="79">
        <v>38</v>
      </c>
      <c r="AX42" s="79">
        <v>39</v>
      </c>
      <c r="AY42" s="79">
        <v>40</v>
      </c>
      <c r="AZ42" s="79">
        <v>41</v>
      </c>
      <c r="BA42" s="79">
        <v>42</v>
      </c>
      <c r="BB42" s="79">
        <v>43</v>
      </c>
      <c r="BC42" s="79">
        <v>44</v>
      </c>
      <c r="BD42" s="79">
        <v>45</v>
      </c>
      <c r="BE42" s="79">
        <v>46</v>
      </c>
      <c r="BF42" s="79">
        <v>47</v>
      </c>
      <c r="BG42" s="79">
        <v>48</v>
      </c>
      <c r="BH42" s="79">
        <v>49</v>
      </c>
      <c r="BI42" s="79">
        <v>50</v>
      </c>
      <c r="BJ42" s="79" t="s">
        <v>48</v>
      </c>
      <c r="BK42" s="79" t="s">
        <v>49</v>
      </c>
      <c r="BL42" s="79" t="s">
        <v>50</v>
      </c>
    </row>
    <row r="43" spans="7:64" ht="12.5" x14ac:dyDescent="0.25">
      <c r="J43" s="138"/>
      <c r="K43" s="79" t="s">
        <v>2</v>
      </c>
      <c r="L43" s="79">
        <f ca="1">RANDBETWEEN(MIN(s_input_values!$D$7:$D$9),MAX(s_input_values!$D$7:$D$9))</f>
        <v>60</v>
      </c>
      <c r="M43" s="79">
        <f ca="1">RANDBETWEEN(MIN(s_input_values!$D$7:$D$9),MAX(s_input_values!$D$7:$D$9))</f>
        <v>41</v>
      </c>
      <c r="N43" s="79">
        <f ca="1">RANDBETWEEN(MIN(s_input_values!$D$7:$D$9),MAX(s_input_values!$D$7:$D$9))</f>
        <v>36</v>
      </c>
      <c r="O43" s="79">
        <f ca="1">RANDBETWEEN(MIN(s_input_values!$D$7:$D$9),MAX(s_input_values!$D$7:$D$9))</f>
        <v>34</v>
      </c>
      <c r="P43" s="79">
        <f ca="1">RANDBETWEEN(MIN(s_input_values!$D$7:$D$9),MAX(s_input_values!$D$7:$D$9))</f>
        <v>60</v>
      </c>
      <c r="Q43" s="79">
        <f ca="1">RANDBETWEEN(MIN(s_input_values!$D$7:$D$9),MAX(s_input_values!$D$7:$D$9))</f>
        <v>54</v>
      </c>
      <c r="R43" s="79">
        <f ca="1">RANDBETWEEN(MIN(s_input_values!$D$7:$D$9),MAX(s_input_values!$D$7:$D$9))</f>
        <v>50</v>
      </c>
      <c r="S43" s="79">
        <f ca="1">RANDBETWEEN(MIN(s_input_values!$D$7:$D$9),MAX(s_input_values!$D$7:$D$9))</f>
        <v>30</v>
      </c>
      <c r="T43" s="79">
        <f ca="1">RANDBETWEEN(MIN(s_input_values!$D$7:$D$9),MAX(s_input_values!$D$7:$D$9))</f>
        <v>30</v>
      </c>
      <c r="U43" s="79">
        <f ca="1">RANDBETWEEN(MIN(s_input_values!$D$7:$D$9),MAX(s_input_values!$D$7:$D$9))</f>
        <v>44</v>
      </c>
      <c r="V43" s="79">
        <f ca="1">RANDBETWEEN(MIN(s_input_values!$D$7:$D$9),MAX(s_input_values!$D$7:$D$9))</f>
        <v>59</v>
      </c>
      <c r="W43" s="79">
        <f ca="1">RANDBETWEEN(MIN(s_input_values!$D$7:$D$9),MAX(s_input_values!$D$7:$D$9))</f>
        <v>27</v>
      </c>
      <c r="X43" s="79">
        <f ca="1">RANDBETWEEN(MIN(s_input_values!$D$7:$D$9),MAX(s_input_values!$D$7:$D$9))</f>
        <v>58</v>
      </c>
      <c r="Y43" s="79">
        <f ca="1">RANDBETWEEN(MIN(s_input_values!$D$7:$D$9),MAX(s_input_values!$D$7:$D$9))</f>
        <v>55</v>
      </c>
      <c r="Z43" s="79">
        <f ca="1">RANDBETWEEN(MIN(s_input_values!$D$7:$D$9),MAX(s_input_values!$D$7:$D$9))</f>
        <v>27</v>
      </c>
      <c r="AA43" s="79">
        <f ca="1">RANDBETWEEN(MIN(s_input_values!$D$7:$D$9),MAX(s_input_values!$D$7:$D$9))</f>
        <v>46</v>
      </c>
      <c r="AB43" s="79">
        <f ca="1">RANDBETWEEN(MIN(s_input_values!$D$7:$D$9),MAX(s_input_values!$D$7:$D$9))</f>
        <v>31</v>
      </c>
      <c r="AC43" s="79">
        <f ca="1">RANDBETWEEN(MIN(s_input_values!$D$7:$D$9),MAX(s_input_values!$D$7:$D$9))</f>
        <v>43</v>
      </c>
      <c r="AD43" s="79">
        <f ca="1">RANDBETWEEN(MIN(s_input_values!$D$7:$D$9),MAX(s_input_values!$D$7:$D$9))</f>
        <v>26</v>
      </c>
      <c r="AE43" s="79">
        <f ca="1">RANDBETWEEN(MIN(s_input_values!$D$7:$D$9),MAX(s_input_values!$D$7:$D$9))</f>
        <v>52</v>
      </c>
      <c r="AF43" s="79">
        <f ca="1">RANDBETWEEN(MIN(s_input_values!$D$7:$D$9),MAX(s_input_values!$D$7:$D$9))</f>
        <v>31</v>
      </c>
      <c r="AG43" s="79">
        <f ca="1">RANDBETWEEN(MIN(s_input_values!$D$7:$D$9),MAX(s_input_values!$D$7:$D$9))</f>
        <v>26</v>
      </c>
      <c r="AH43" s="79">
        <f ca="1">RANDBETWEEN(MIN(s_input_values!$D$7:$D$9),MAX(s_input_values!$D$7:$D$9))</f>
        <v>28</v>
      </c>
      <c r="AI43" s="79">
        <f ca="1">RANDBETWEEN(MIN(s_input_values!$D$7:$D$9),MAX(s_input_values!$D$7:$D$9))</f>
        <v>38</v>
      </c>
      <c r="AJ43" s="79">
        <f ca="1">RANDBETWEEN(MIN(s_input_values!$D$7:$D$9),MAX(s_input_values!$D$7:$D$9))</f>
        <v>57</v>
      </c>
      <c r="AK43" s="79">
        <f ca="1">RANDBETWEEN(MIN(s_input_values!$D$7:$D$9),MAX(s_input_values!$D$7:$D$9))</f>
        <v>48</v>
      </c>
      <c r="AL43" s="79">
        <f ca="1">RANDBETWEEN(MIN(s_input_values!$D$7:$D$9),MAX(s_input_values!$D$7:$D$9))</f>
        <v>53</v>
      </c>
      <c r="AM43" s="79">
        <f ca="1">RANDBETWEEN(MIN(s_input_values!$D$7:$D$9),MAX(s_input_values!$D$7:$D$9))</f>
        <v>46</v>
      </c>
      <c r="AN43" s="79">
        <f ca="1">RANDBETWEEN(MIN(s_input_values!$D$7:$D$9),MAX(s_input_values!$D$7:$D$9))</f>
        <v>59</v>
      </c>
      <c r="AO43" s="79">
        <f ca="1">RANDBETWEEN(MIN(s_input_values!$D$7:$D$9),MAX(s_input_values!$D$7:$D$9))</f>
        <v>38</v>
      </c>
      <c r="AP43" s="79">
        <f ca="1">RANDBETWEEN(MIN(s_input_values!$D$7:$D$9),MAX(s_input_values!$D$7:$D$9))</f>
        <v>41</v>
      </c>
      <c r="AQ43" s="79">
        <f ca="1">RANDBETWEEN(MIN(s_input_values!$D$7:$D$9),MAX(s_input_values!$D$7:$D$9))</f>
        <v>31</v>
      </c>
      <c r="AR43" s="79">
        <f ca="1">RANDBETWEEN(MIN(s_input_values!$D$7:$D$9),MAX(s_input_values!$D$7:$D$9))</f>
        <v>37</v>
      </c>
      <c r="AS43" s="79">
        <f ca="1">RANDBETWEEN(MIN(s_input_values!$D$7:$D$9),MAX(s_input_values!$D$7:$D$9))</f>
        <v>31</v>
      </c>
      <c r="AT43" s="79">
        <f ca="1">RANDBETWEEN(MIN(s_input_values!$D$7:$D$9),MAX(s_input_values!$D$7:$D$9))</f>
        <v>56</v>
      </c>
      <c r="AU43" s="79">
        <f ca="1">RANDBETWEEN(MIN(s_input_values!$D$7:$D$9),MAX(s_input_values!$D$7:$D$9))</f>
        <v>45</v>
      </c>
      <c r="AV43" s="79">
        <f ca="1">RANDBETWEEN(MIN(s_input_values!$D$7:$D$9),MAX(s_input_values!$D$7:$D$9))</f>
        <v>32</v>
      </c>
      <c r="AW43" s="79">
        <f ca="1">RANDBETWEEN(MIN(s_input_values!$D$7:$D$9),MAX(s_input_values!$D$7:$D$9))</f>
        <v>44</v>
      </c>
      <c r="AX43" s="79">
        <f ca="1">RANDBETWEEN(MIN(s_input_values!$D$7:$D$9),MAX(s_input_values!$D$7:$D$9))</f>
        <v>58</v>
      </c>
      <c r="AY43" s="79">
        <f ca="1">RANDBETWEEN(MIN(s_input_values!$D$7:$D$9),MAX(s_input_values!$D$7:$D$9))</f>
        <v>52</v>
      </c>
      <c r="AZ43" s="79">
        <f ca="1">RANDBETWEEN(MIN(s_input_values!$D$7:$D$9),MAX(s_input_values!$D$7:$D$9))</f>
        <v>33</v>
      </c>
      <c r="BA43" s="79">
        <f ca="1">RANDBETWEEN(MIN(s_input_values!$D$7:$D$9),MAX(s_input_values!$D$7:$D$9))</f>
        <v>34</v>
      </c>
      <c r="BB43" s="79">
        <f ca="1">RANDBETWEEN(MIN(s_input_values!$D$7:$D$9),MAX(s_input_values!$D$7:$D$9))</f>
        <v>39</v>
      </c>
      <c r="BC43" s="79">
        <f ca="1">RANDBETWEEN(MIN(s_input_values!$D$7:$D$9),MAX(s_input_values!$D$7:$D$9))</f>
        <v>59</v>
      </c>
      <c r="BD43" s="79">
        <f ca="1">RANDBETWEEN(MIN(s_input_values!$D$7:$D$9),MAX(s_input_values!$D$7:$D$9))</f>
        <v>49</v>
      </c>
      <c r="BE43" s="79">
        <f ca="1">RANDBETWEEN(MIN(s_input_values!$D$7:$D$9),MAX(s_input_values!$D$7:$D$9))</f>
        <v>48</v>
      </c>
      <c r="BF43" s="79">
        <f ca="1">RANDBETWEEN(MIN(s_input_values!$D$7:$D$9),MAX(s_input_values!$D$7:$D$9))</f>
        <v>46</v>
      </c>
      <c r="BG43" s="79">
        <f ca="1">RANDBETWEEN(MIN(s_input_values!$D$7:$D$9),MAX(s_input_values!$D$7:$D$9))</f>
        <v>34</v>
      </c>
      <c r="BH43" s="79">
        <f ca="1">RANDBETWEEN(MIN(s_input_values!$D$7:$D$9),MAX(s_input_values!$D$7:$D$9))</f>
        <v>43</v>
      </c>
      <c r="BI43" s="79">
        <f ca="1">RANDBETWEEN(MIN(s_input_values!$D$7:$D$9),MAX(s_input_values!$D$7:$D$9))</f>
        <v>56</v>
      </c>
      <c r="BJ43" s="79">
        <f t="shared" ref="BJ43:BJ51" ca="1" si="9">ROUNDUP(AVERAGE(L43:BI43),1)</f>
        <v>43.1</v>
      </c>
      <c r="BK43" s="79">
        <f t="shared" ref="BK43:BK51" ca="1" si="10">ROUND(STDEV(L43:BI43),1)</f>
        <v>11</v>
      </c>
      <c r="BL43" s="86">
        <f t="shared" ref="BL43:BL51" ca="1" si="11">BK43/BJ43</f>
        <v>0.25522041763341069</v>
      </c>
    </row>
    <row r="44" spans="7:64" ht="12.5" x14ac:dyDescent="0.25">
      <c r="J44" s="138"/>
      <c r="K44" s="79" t="s">
        <v>32</v>
      </c>
      <c r="L44" s="79">
        <f ca="1">RANDBETWEEN(MIN(s_input_values!$D$7:$D$9),MAX(s_input_values!$D$7:$D$9))</f>
        <v>39</v>
      </c>
      <c r="M44" s="79">
        <f ca="1">RANDBETWEEN(MIN(s_input_values!$D$7:$D$9),MAX(s_input_values!$D$7:$D$9))</f>
        <v>42</v>
      </c>
      <c r="N44" s="79">
        <f ca="1">RANDBETWEEN(MIN(s_input_values!$D$7:$D$9),MAX(s_input_values!$D$7:$D$9))</f>
        <v>60</v>
      </c>
      <c r="O44" s="79">
        <f ca="1">RANDBETWEEN(MIN(s_input_values!$D$7:$D$9),MAX(s_input_values!$D$7:$D$9))</f>
        <v>36</v>
      </c>
      <c r="P44" s="79">
        <f ca="1">RANDBETWEEN(MIN(s_input_values!$D$7:$D$9),MAX(s_input_values!$D$7:$D$9))</f>
        <v>35</v>
      </c>
      <c r="Q44" s="79">
        <f ca="1">RANDBETWEEN(MIN(s_input_values!$D$7:$D$9),MAX(s_input_values!$D$7:$D$9))</f>
        <v>49</v>
      </c>
      <c r="R44" s="79">
        <f ca="1">RANDBETWEEN(MIN(s_input_values!$D$7:$D$9),MAX(s_input_values!$D$7:$D$9))</f>
        <v>46</v>
      </c>
      <c r="S44" s="79">
        <f ca="1">RANDBETWEEN(MIN(s_input_values!$D$7:$D$9),MAX(s_input_values!$D$7:$D$9))</f>
        <v>59</v>
      </c>
      <c r="T44" s="79">
        <f ca="1">RANDBETWEEN(MIN(s_input_values!$D$7:$D$9),MAX(s_input_values!$D$7:$D$9))</f>
        <v>46</v>
      </c>
      <c r="U44" s="79">
        <f ca="1">RANDBETWEEN(MIN(s_input_values!$D$7:$D$9),MAX(s_input_values!$D$7:$D$9))</f>
        <v>50</v>
      </c>
      <c r="V44" s="79">
        <f ca="1">RANDBETWEEN(MIN(s_input_values!$D$7:$D$9),MAX(s_input_values!$D$7:$D$9))</f>
        <v>32</v>
      </c>
      <c r="W44" s="79">
        <f ca="1">RANDBETWEEN(MIN(s_input_values!$D$7:$D$9),MAX(s_input_values!$D$7:$D$9))</f>
        <v>59</v>
      </c>
      <c r="X44" s="79">
        <f ca="1">RANDBETWEEN(MIN(s_input_values!$D$7:$D$9),MAX(s_input_values!$D$7:$D$9))</f>
        <v>28</v>
      </c>
      <c r="Y44" s="79">
        <f ca="1">RANDBETWEEN(MIN(s_input_values!$D$7:$D$9),MAX(s_input_values!$D$7:$D$9))</f>
        <v>58</v>
      </c>
      <c r="Z44" s="79">
        <f ca="1">RANDBETWEEN(MIN(s_input_values!$D$7:$D$9),MAX(s_input_values!$D$7:$D$9))</f>
        <v>36</v>
      </c>
      <c r="AA44" s="79">
        <f ca="1">RANDBETWEEN(MIN(s_input_values!$D$7:$D$9),MAX(s_input_values!$D$7:$D$9))</f>
        <v>61</v>
      </c>
      <c r="AB44" s="79">
        <f ca="1">RANDBETWEEN(MIN(s_input_values!$D$7:$D$9),MAX(s_input_values!$D$7:$D$9))</f>
        <v>58</v>
      </c>
      <c r="AC44" s="79">
        <f ca="1">RANDBETWEEN(MIN(s_input_values!$D$7:$D$9),MAX(s_input_values!$D$7:$D$9))</f>
        <v>55</v>
      </c>
      <c r="AD44" s="79">
        <f ca="1">RANDBETWEEN(MIN(s_input_values!$D$7:$D$9),MAX(s_input_values!$D$7:$D$9))</f>
        <v>25</v>
      </c>
      <c r="AE44" s="79">
        <f ca="1">RANDBETWEEN(MIN(s_input_values!$D$7:$D$9),MAX(s_input_values!$D$7:$D$9))</f>
        <v>28</v>
      </c>
      <c r="AF44" s="79">
        <f ca="1">RANDBETWEEN(MIN(s_input_values!$D$7:$D$9),MAX(s_input_values!$D$7:$D$9))</f>
        <v>35</v>
      </c>
      <c r="AG44" s="79">
        <f ca="1">RANDBETWEEN(MIN(s_input_values!$D$7:$D$9),MAX(s_input_values!$D$7:$D$9))</f>
        <v>52</v>
      </c>
      <c r="AH44" s="79">
        <f ca="1">RANDBETWEEN(MIN(s_input_values!$D$7:$D$9),MAX(s_input_values!$D$7:$D$9))</f>
        <v>30</v>
      </c>
      <c r="AI44" s="79">
        <f ca="1">RANDBETWEEN(MIN(s_input_values!$D$7:$D$9),MAX(s_input_values!$D$7:$D$9))</f>
        <v>26</v>
      </c>
      <c r="AJ44" s="79">
        <f ca="1">RANDBETWEEN(MIN(s_input_values!$D$7:$D$9),MAX(s_input_values!$D$7:$D$9))</f>
        <v>39</v>
      </c>
      <c r="AK44" s="79">
        <f ca="1">RANDBETWEEN(MIN(s_input_values!$D$7:$D$9),MAX(s_input_values!$D$7:$D$9))</f>
        <v>25</v>
      </c>
      <c r="AL44" s="79">
        <f ca="1">RANDBETWEEN(MIN(s_input_values!$D$7:$D$9),MAX(s_input_values!$D$7:$D$9))</f>
        <v>49</v>
      </c>
      <c r="AM44" s="79">
        <f ca="1">RANDBETWEEN(MIN(s_input_values!$D$7:$D$9),MAX(s_input_values!$D$7:$D$9))</f>
        <v>37</v>
      </c>
      <c r="AN44" s="79">
        <f ca="1">RANDBETWEEN(MIN(s_input_values!$D$7:$D$9),MAX(s_input_values!$D$7:$D$9))</f>
        <v>26</v>
      </c>
      <c r="AO44" s="79">
        <f ca="1">RANDBETWEEN(MIN(s_input_values!$D$7:$D$9),MAX(s_input_values!$D$7:$D$9))</f>
        <v>59</v>
      </c>
      <c r="AP44" s="79">
        <f ca="1">RANDBETWEEN(MIN(s_input_values!$D$7:$D$9),MAX(s_input_values!$D$7:$D$9))</f>
        <v>50</v>
      </c>
      <c r="AQ44" s="79">
        <f ca="1">RANDBETWEEN(MIN(s_input_values!$D$7:$D$9),MAX(s_input_values!$D$7:$D$9))</f>
        <v>56</v>
      </c>
      <c r="AR44" s="79">
        <f ca="1">RANDBETWEEN(MIN(s_input_values!$D$7:$D$9),MAX(s_input_values!$D$7:$D$9))</f>
        <v>43</v>
      </c>
      <c r="AS44" s="79">
        <f ca="1">RANDBETWEEN(MIN(s_input_values!$D$7:$D$9),MAX(s_input_values!$D$7:$D$9))</f>
        <v>33</v>
      </c>
      <c r="AT44" s="79">
        <f ca="1">RANDBETWEEN(MIN(s_input_values!$D$7:$D$9),MAX(s_input_values!$D$7:$D$9))</f>
        <v>25</v>
      </c>
      <c r="AU44" s="79">
        <f ca="1">RANDBETWEEN(MIN(s_input_values!$D$7:$D$9),MAX(s_input_values!$D$7:$D$9))</f>
        <v>31</v>
      </c>
      <c r="AV44" s="79">
        <f ca="1">RANDBETWEEN(MIN(s_input_values!$D$7:$D$9),MAX(s_input_values!$D$7:$D$9))</f>
        <v>26</v>
      </c>
      <c r="AW44" s="79">
        <f ca="1">RANDBETWEEN(MIN(s_input_values!$D$7:$D$9),MAX(s_input_values!$D$7:$D$9))</f>
        <v>36</v>
      </c>
      <c r="AX44" s="79">
        <f ca="1">RANDBETWEEN(MIN(s_input_values!$D$7:$D$9),MAX(s_input_values!$D$7:$D$9))</f>
        <v>41</v>
      </c>
      <c r="AY44" s="79">
        <f ca="1">RANDBETWEEN(MIN(s_input_values!$D$7:$D$9),MAX(s_input_values!$D$7:$D$9))</f>
        <v>58</v>
      </c>
      <c r="AZ44" s="79">
        <f ca="1">RANDBETWEEN(MIN(s_input_values!$D$7:$D$9),MAX(s_input_values!$D$7:$D$9))</f>
        <v>40</v>
      </c>
      <c r="BA44" s="79">
        <f ca="1">RANDBETWEEN(MIN(s_input_values!$D$7:$D$9),MAX(s_input_values!$D$7:$D$9))</f>
        <v>46</v>
      </c>
      <c r="BB44" s="79">
        <f ca="1">RANDBETWEEN(MIN(s_input_values!$D$7:$D$9),MAX(s_input_values!$D$7:$D$9))</f>
        <v>35</v>
      </c>
      <c r="BC44" s="79">
        <f ca="1">RANDBETWEEN(MIN(s_input_values!$D$7:$D$9),MAX(s_input_values!$D$7:$D$9))</f>
        <v>34</v>
      </c>
      <c r="BD44" s="79">
        <f ca="1">RANDBETWEEN(MIN(s_input_values!$D$7:$D$9),MAX(s_input_values!$D$7:$D$9))</f>
        <v>29</v>
      </c>
      <c r="BE44" s="79">
        <f ca="1">RANDBETWEEN(MIN(s_input_values!$D$7:$D$9),MAX(s_input_values!$D$7:$D$9))</f>
        <v>31</v>
      </c>
      <c r="BF44" s="79">
        <f ca="1">RANDBETWEEN(MIN(s_input_values!$D$7:$D$9),MAX(s_input_values!$D$7:$D$9))</f>
        <v>50</v>
      </c>
      <c r="BG44" s="79">
        <f ca="1">RANDBETWEEN(MIN(s_input_values!$D$7:$D$9),MAX(s_input_values!$D$7:$D$9))</f>
        <v>29</v>
      </c>
      <c r="BH44" s="79">
        <f ca="1">RANDBETWEEN(MIN(s_input_values!$D$7:$D$9),MAX(s_input_values!$D$7:$D$9))</f>
        <v>59</v>
      </c>
      <c r="BI44" s="79">
        <f ca="1">RANDBETWEEN(MIN(s_input_values!$D$7:$D$9),MAX(s_input_values!$D$7:$D$9))</f>
        <v>54</v>
      </c>
      <c r="BJ44" s="79">
        <f t="shared" ca="1" si="9"/>
        <v>41.800000000000004</v>
      </c>
      <c r="BK44" s="79">
        <f t="shared" ca="1" si="10"/>
        <v>11.8</v>
      </c>
      <c r="BL44" s="86">
        <f t="shared" ca="1" si="11"/>
        <v>0.28229665071770332</v>
      </c>
    </row>
    <row r="45" spans="7:64" ht="12.5" x14ac:dyDescent="0.25">
      <c r="J45" s="138"/>
      <c r="K45" s="79" t="s">
        <v>33</v>
      </c>
      <c r="L45" s="79">
        <f ca="1">RANDBETWEEN(MIN(s_input_values!$D$7:$D$9),MAX(s_input_values!$D$7:$D$9))</f>
        <v>55</v>
      </c>
      <c r="M45" s="79">
        <f ca="1">RANDBETWEEN(MIN(s_input_values!$D$7:$D$9),MAX(s_input_values!$D$7:$D$9))</f>
        <v>48</v>
      </c>
      <c r="N45" s="79">
        <f ca="1">RANDBETWEEN(MIN(s_input_values!$D$7:$D$9),MAX(s_input_values!$D$7:$D$9))</f>
        <v>37</v>
      </c>
      <c r="O45" s="79">
        <f ca="1">RANDBETWEEN(MIN(s_input_values!$D$7:$D$9),MAX(s_input_values!$D$7:$D$9))</f>
        <v>49</v>
      </c>
      <c r="P45" s="79">
        <f ca="1">RANDBETWEEN(MIN(s_input_values!$D$7:$D$9),MAX(s_input_values!$D$7:$D$9))</f>
        <v>30</v>
      </c>
      <c r="Q45" s="79">
        <f ca="1">RANDBETWEEN(MIN(s_input_values!$D$7:$D$9),MAX(s_input_values!$D$7:$D$9))</f>
        <v>40</v>
      </c>
      <c r="R45" s="79">
        <f ca="1">RANDBETWEEN(MIN(s_input_values!$D$7:$D$9),MAX(s_input_values!$D$7:$D$9))</f>
        <v>59</v>
      </c>
      <c r="S45" s="79">
        <f ca="1">RANDBETWEEN(MIN(s_input_values!$D$7:$D$9),MAX(s_input_values!$D$7:$D$9))</f>
        <v>44</v>
      </c>
      <c r="T45" s="79">
        <f ca="1">RANDBETWEEN(MIN(s_input_values!$D$7:$D$9),MAX(s_input_values!$D$7:$D$9))</f>
        <v>52</v>
      </c>
      <c r="U45" s="79">
        <f ca="1">RANDBETWEEN(MIN(s_input_values!$D$7:$D$9),MAX(s_input_values!$D$7:$D$9))</f>
        <v>52</v>
      </c>
      <c r="V45" s="79">
        <f ca="1">RANDBETWEEN(MIN(s_input_values!$D$7:$D$9),MAX(s_input_values!$D$7:$D$9))</f>
        <v>25</v>
      </c>
      <c r="W45" s="79">
        <f ca="1">RANDBETWEEN(MIN(s_input_values!$D$7:$D$9),MAX(s_input_values!$D$7:$D$9))</f>
        <v>40</v>
      </c>
      <c r="X45" s="79">
        <f ca="1">RANDBETWEEN(MIN(s_input_values!$D$7:$D$9),MAX(s_input_values!$D$7:$D$9))</f>
        <v>59</v>
      </c>
      <c r="Y45" s="79">
        <f ca="1">RANDBETWEEN(MIN(s_input_values!$D$7:$D$9),MAX(s_input_values!$D$7:$D$9))</f>
        <v>61</v>
      </c>
      <c r="Z45" s="79">
        <f ca="1">RANDBETWEEN(MIN(s_input_values!$D$7:$D$9),MAX(s_input_values!$D$7:$D$9))</f>
        <v>32</v>
      </c>
      <c r="AA45" s="79">
        <f ca="1">RANDBETWEEN(MIN(s_input_values!$D$7:$D$9),MAX(s_input_values!$D$7:$D$9))</f>
        <v>51</v>
      </c>
      <c r="AB45" s="79">
        <f ca="1">RANDBETWEEN(MIN(s_input_values!$D$7:$D$9),MAX(s_input_values!$D$7:$D$9))</f>
        <v>42</v>
      </c>
      <c r="AC45" s="79">
        <f ca="1">RANDBETWEEN(MIN(s_input_values!$D$7:$D$9),MAX(s_input_values!$D$7:$D$9))</f>
        <v>53</v>
      </c>
      <c r="AD45" s="79">
        <f ca="1">RANDBETWEEN(MIN(s_input_values!$D$7:$D$9),MAX(s_input_values!$D$7:$D$9))</f>
        <v>33</v>
      </c>
      <c r="AE45" s="79">
        <f ca="1">RANDBETWEEN(MIN(s_input_values!$D$7:$D$9),MAX(s_input_values!$D$7:$D$9))</f>
        <v>53</v>
      </c>
      <c r="AF45" s="79">
        <f ca="1">RANDBETWEEN(MIN(s_input_values!$D$7:$D$9),MAX(s_input_values!$D$7:$D$9))</f>
        <v>42</v>
      </c>
      <c r="AG45" s="79">
        <f ca="1">RANDBETWEEN(MIN(s_input_values!$D$7:$D$9),MAX(s_input_values!$D$7:$D$9))</f>
        <v>53</v>
      </c>
      <c r="AH45" s="79">
        <f ca="1">RANDBETWEEN(MIN(s_input_values!$D$7:$D$9),MAX(s_input_values!$D$7:$D$9))</f>
        <v>47</v>
      </c>
      <c r="AI45" s="79">
        <f ca="1">RANDBETWEEN(MIN(s_input_values!$D$7:$D$9),MAX(s_input_values!$D$7:$D$9))</f>
        <v>36</v>
      </c>
      <c r="AJ45" s="79">
        <f ca="1">RANDBETWEEN(MIN(s_input_values!$D$7:$D$9),MAX(s_input_values!$D$7:$D$9))</f>
        <v>35</v>
      </c>
      <c r="AK45" s="79">
        <f ca="1">RANDBETWEEN(MIN(s_input_values!$D$7:$D$9),MAX(s_input_values!$D$7:$D$9))</f>
        <v>35</v>
      </c>
      <c r="AL45" s="79">
        <f ca="1">RANDBETWEEN(MIN(s_input_values!$D$7:$D$9),MAX(s_input_values!$D$7:$D$9))</f>
        <v>38</v>
      </c>
      <c r="AM45" s="79">
        <f ca="1">RANDBETWEEN(MIN(s_input_values!$D$7:$D$9),MAX(s_input_values!$D$7:$D$9))</f>
        <v>54</v>
      </c>
      <c r="AN45" s="79">
        <f ca="1">RANDBETWEEN(MIN(s_input_values!$D$7:$D$9),MAX(s_input_values!$D$7:$D$9))</f>
        <v>33</v>
      </c>
      <c r="AO45" s="79">
        <f ca="1">RANDBETWEEN(MIN(s_input_values!$D$7:$D$9),MAX(s_input_values!$D$7:$D$9))</f>
        <v>35</v>
      </c>
      <c r="AP45" s="79">
        <f ca="1">RANDBETWEEN(MIN(s_input_values!$D$7:$D$9),MAX(s_input_values!$D$7:$D$9))</f>
        <v>43</v>
      </c>
      <c r="AQ45" s="79">
        <f ca="1">RANDBETWEEN(MIN(s_input_values!$D$7:$D$9),MAX(s_input_values!$D$7:$D$9))</f>
        <v>29</v>
      </c>
      <c r="AR45" s="79">
        <f ca="1">RANDBETWEEN(MIN(s_input_values!$D$7:$D$9),MAX(s_input_values!$D$7:$D$9))</f>
        <v>32</v>
      </c>
      <c r="AS45" s="79">
        <f ca="1">RANDBETWEEN(MIN(s_input_values!$D$7:$D$9),MAX(s_input_values!$D$7:$D$9))</f>
        <v>60</v>
      </c>
      <c r="AT45" s="79">
        <f ca="1">RANDBETWEEN(MIN(s_input_values!$D$7:$D$9),MAX(s_input_values!$D$7:$D$9))</f>
        <v>38</v>
      </c>
      <c r="AU45" s="79">
        <f ca="1">RANDBETWEEN(MIN(s_input_values!$D$7:$D$9),MAX(s_input_values!$D$7:$D$9))</f>
        <v>25</v>
      </c>
      <c r="AV45" s="79">
        <f ca="1">RANDBETWEEN(MIN(s_input_values!$D$7:$D$9),MAX(s_input_values!$D$7:$D$9))</f>
        <v>48</v>
      </c>
      <c r="AW45" s="79">
        <f ca="1">RANDBETWEEN(MIN(s_input_values!$D$7:$D$9),MAX(s_input_values!$D$7:$D$9))</f>
        <v>49</v>
      </c>
      <c r="AX45" s="79">
        <f ca="1">RANDBETWEEN(MIN(s_input_values!$D$7:$D$9),MAX(s_input_values!$D$7:$D$9))</f>
        <v>38</v>
      </c>
      <c r="AY45" s="79">
        <f ca="1">RANDBETWEEN(MIN(s_input_values!$D$7:$D$9),MAX(s_input_values!$D$7:$D$9))</f>
        <v>59</v>
      </c>
      <c r="AZ45" s="79">
        <f ca="1">RANDBETWEEN(MIN(s_input_values!$D$7:$D$9),MAX(s_input_values!$D$7:$D$9))</f>
        <v>38</v>
      </c>
      <c r="BA45" s="79">
        <f ca="1">RANDBETWEEN(MIN(s_input_values!$D$7:$D$9),MAX(s_input_values!$D$7:$D$9))</f>
        <v>32</v>
      </c>
      <c r="BB45" s="79">
        <f ca="1">RANDBETWEEN(MIN(s_input_values!$D$7:$D$9),MAX(s_input_values!$D$7:$D$9))</f>
        <v>46</v>
      </c>
      <c r="BC45" s="79">
        <f ca="1">RANDBETWEEN(MIN(s_input_values!$D$7:$D$9),MAX(s_input_values!$D$7:$D$9))</f>
        <v>44</v>
      </c>
      <c r="BD45" s="79">
        <f ca="1">RANDBETWEEN(MIN(s_input_values!$D$7:$D$9),MAX(s_input_values!$D$7:$D$9))</f>
        <v>31</v>
      </c>
      <c r="BE45" s="79">
        <f ca="1">RANDBETWEEN(MIN(s_input_values!$D$7:$D$9),MAX(s_input_values!$D$7:$D$9))</f>
        <v>26</v>
      </c>
      <c r="BF45" s="79">
        <f ca="1">RANDBETWEEN(MIN(s_input_values!$D$7:$D$9),MAX(s_input_values!$D$7:$D$9))</f>
        <v>57</v>
      </c>
      <c r="BG45" s="79">
        <f ca="1">RANDBETWEEN(MIN(s_input_values!$D$7:$D$9),MAX(s_input_values!$D$7:$D$9))</f>
        <v>47</v>
      </c>
      <c r="BH45" s="79">
        <f ca="1">RANDBETWEEN(MIN(s_input_values!$D$7:$D$9),MAX(s_input_values!$D$7:$D$9))</f>
        <v>54</v>
      </c>
      <c r="BI45" s="79">
        <f ca="1">RANDBETWEEN(MIN(s_input_values!$D$7:$D$9),MAX(s_input_values!$D$7:$D$9))</f>
        <v>51</v>
      </c>
      <c r="BJ45" s="79">
        <f t="shared" ca="1" si="9"/>
        <v>43.4</v>
      </c>
      <c r="BK45" s="79">
        <f t="shared" ca="1" si="10"/>
        <v>10.199999999999999</v>
      </c>
      <c r="BL45" s="86">
        <f t="shared" ca="1" si="11"/>
        <v>0.23502304147465436</v>
      </c>
    </row>
    <row r="46" spans="7:64" ht="12.5" x14ac:dyDescent="0.25">
      <c r="J46" s="138"/>
      <c r="K46" s="79" t="s">
        <v>7</v>
      </c>
      <c r="L46" s="79">
        <f ca="1">RANDBETWEEN(MIN(s_input_values!$D$7:$D$9),MAX(s_input_values!$D$7:$D$9))</f>
        <v>38</v>
      </c>
      <c r="M46" s="79">
        <f ca="1">RANDBETWEEN(MIN(s_input_values!$D$7:$D$9),MAX(s_input_values!$D$7:$D$9))</f>
        <v>34</v>
      </c>
      <c r="N46" s="79">
        <f ca="1">RANDBETWEEN(MIN(s_input_values!$D$7:$D$9),MAX(s_input_values!$D$7:$D$9))</f>
        <v>34</v>
      </c>
      <c r="O46" s="79">
        <f ca="1">RANDBETWEEN(MIN(s_input_values!$D$7:$D$9),MAX(s_input_values!$D$7:$D$9))</f>
        <v>32</v>
      </c>
      <c r="P46" s="79">
        <f ca="1">RANDBETWEEN(MIN(s_input_values!$D$7:$D$9),MAX(s_input_values!$D$7:$D$9))</f>
        <v>44</v>
      </c>
      <c r="Q46" s="79">
        <f ca="1">RANDBETWEEN(MIN(s_input_values!$D$7:$D$9),MAX(s_input_values!$D$7:$D$9))</f>
        <v>28</v>
      </c>
      <c r="R46" s="79">
        <f ca="1">RANDBETWEEN(MIN(s_input_values!$D$7:$D$9),MAX(s_input_values!$D$7:$D$9))</f>
        <v>27</v>
      </c>
      <c r="S46" s="79">
        <f ca="1">RANDBETWEEN(MIN(s_input_values!$D$7:$D$9),MAX(s_input_values!$D$7:$D$9))</f>
        <v>57</v>
      </c>
      <c r="T46" s="79">
        <f ca="1">RANDBETWEEN(MIN(s_input_values!$D$7:$D$9),MAX(s_input_values!$D$7:$D$9))</f>
        <v>42</v>
      </c>
      <c r="U46" s="79">
        <f ca="1">RANDBETWEEN(MIN(s_input_values!$D$7:$D$9),MAX(s_input_values!$D$7:$D$9))</f>
        <v>33</v>
      </c>
      <c r="V46" s="79">
        <f ca="1">RANDBETWEEN(MIN(s_input_values!$D$7:$D$9),MAX(s_input_values!$D$7:$D$9))</f>
        <v>50</v>
      </c>
      <c r="W46" s="79">
        <f ca="1">RANDBETWEEN(MIN(s_input_values!$D$7:$D$9),MAX(s_input_values!$D$7:$D$9))</f>
        <v>48</v>
      </c>
      <c r="X46" s="79">
        <f ca="1">RANDBETWEEN(MIN(s_input_values!$D$7:$D$9),MAX(s_input_values!$D$7:$D$9))</f>
        <v>41</v>
      </c>
      <c r="Y46" s="79">
        <f ca="1">RANDBETWEEN(MIN(s_input_values!$D$7:$D$9),MAX(s_input_values!$D$7:$D$9))</f>
        <v>61</v>
      </c>
      <c r="Z46" s="79">
        <f ca="1">RANDBETWEEN(MIN(s_input_values!$D$7:$D$9),MAX(s_input_values!$D$7:$D$9))</f>
        <v>34</v>
      </c>
      <c r="AA46" s="79">
        <f ca="1">RANDBETWEEN(MIN(s_input_values!$D$7:$D$9),MAX(s_input_values!$D$7:$D$9))</f>
        <v>42</v>
      </c>
      <c r="AB46" s="79">
        <f ca="1">RANDBETWEEN(MIN(s_input_values!$D$7:$D$9),MAX(s_input_values!$D$7:$D$9))</f>
        <v>51</v>
      </c>
      <c r="AC46" s="79">
        <f ca="1">RANDBETWEEN(MIN(s_input_values!$D$7:$D$9),MAX(s_input_values!$D$7:$D$9))</f>
        <v>56</v>
      </c>
      <c r="AD46" s="79">
        <f ca="1">RANDBETWEEN(MIN(s_input_values!$D$7:$D$9),MAX(s_input_values!$D$7:$D$9))</f>
        <v>50</v>
      </c>
      <c r="AE46" s="79">
        <f ca="1">RANDBETWEEN(MIN(s_input_values!$D$7:$D$9),MAX(s_input_values!$D$7:$D$9))</f>
        <v>38</v>
      </c>
      <c r="AF46" s="79">
        <f ca="1">RANDBETWEEN(MIN(s_input_values!$D$7:$D$9),MAX(s_input_values!$D$7:$D$9))</f>
        <v>32</v>
      </c>
      <c r="AG46" s="79">
        <f ca="1">RANDBETWEEN(MIN(s_input_values!$D$7:$D$9),MAX(s_input_values!$D$7:$D$9))</f>
        <v>44</v>
      </c>
      <c r="AH46" s="79">
        <f ca="1">RANDBETWEEN(MIN(s_input_values!$D$7:$D$9),MAX(s_input_values!$D$7:$D$9))</f>
        <v>39</v>
      </c>
      <c r="AI46" s="79">
        <f ca="1">RANDBETWEEN(MIN(s_input_values!$D$7:$D$9),MAX(s_input_values!$D$7:$D$9))</f>
        <v>48</v>
      </c>
      <c r="AJ46" s="79">
        <f ca="1">RANDBETWEEN(MIN(s_input_values!$D$7:$D$9),MAX(s_input_values!$D$7:$D$9))</f>
        <v>59</v>
      </c>
      <c r="AK46" s="79">
        <f ca="1">RANDBETWEEN(MIN(s_input_values!$D$7:$D$9),MAX(s_input_values!$D$7:$D$9))</f>
        <v>37</v>
      </c>
      <c r="AL46" s="79">
        <f ca="1">RANDBETWEEN(MIN(s_input_values!$D$7:$D$9),MAX(s_input_values!$D$7:$D$9))</f>
        <v>44</v>
      </c>
      <c r="AM46" s="79">
        <f ca="1">RANDBETWEEN(MIN(s_input_values!$D$7:$D$9),MAX(s_input_values!$D$7:$D$9))</f>
        <v>27</v>
      </c>
      <c r="AN46" s="79">
        <f ca="1">RANDBETWEEN(MIN(s_input_values!$D$7:$D$9),MAX(s_input_values!$D$7:$D$9))</f>
        <v>52</v>
      </c>
      <c r="AO46" s="79">
        <f ca="1">RANDBETWEEN(MIN(s_input_values!$D$7:$D$9),MAX(s_input_values!$D$7:$D$9))</f>
        <v>31</v>
      </c>
      <c r="AP46" s="79">
        <f ca="1">RANDBETWEEN(MIN(s_input_values!$D$7:$D$9),MAX(s_input_values!$D$7:$D$9))</f>
        <v>36</v>
      </c>
      <c r="AQ46" s="79">
        <f ca="1">RANDBETWEEN(MIN(s_input_values!$D$7:$D$9),MAX(s_input_values!$D$7:$D$9))</f>
        <v>27</v>
      </c>
      <c r="AR46" s="79">
        <f ca="1">RANDBETWEEN(MIN(s_input_values!$D$7:$D$9),MAX(s_input_values!$D$7:$D$9))</f>
        <v>38</v>
      </c>
      <c r="AS46" s="79">
        <f ca="1">RANDBETWEEN(MIN(s_input_values!$D$7:$D$9),MAX(s_input_values!$D$7:$D$9))</f>
        <v>52</v>
      </c>
      <c r="AT46" s="79">
        <f ca="1">RANDBETWEEN(MIN(s_input_values!$D$7:$D$9),MAX(s_input_values!$D$7:$D$9))</f>
        <v>55</v>
      </c>
      <c r="AU46" s="79">
        <f ca="1">RANDBETWEEN(MIN(s_input_values!$D$7:$D$9),MAX(s_input_values!$D$7:$D$9))</f>
        <v>57</v>
      </c>
      <c r="AV46" s="79">
        <f ca="1">RANDBETWEEN(MIN(s_input_values!$D$7:$D$9),MAX(s_input_values!$D$7:$D$9))</f>
        <v>57</v>
      </c>
      <c r="AW46" s="79">
        <f ca="1">RANDBETWEEN(MIN(s_input_values!$D$7:$D$9),MAX(s_input_values!$D$7:$D$9))</f>
        <v>27</v>
      </c>
      <c r="AX46" s="79">
        <f ca="1">RANDBETWEEN(MIN(s_input_values!$D$7:$D$9),MAX(s_input_values!$D$7:$D$9))</f>
        <v>37</v>
      </c>
      <c r="AY46" s="79">
        <f ca="1">RANDBETWEEN(MIN(s_input_values!$D$7:$D$9),MAX(s_input_values!$D$7:$D$9))</f>
        <v>57</v>
      </c>
      <c r="AZ46" s="79">
        <f ca="1">RANDBETWEEN(MIN(s_input_values!$D$7:$D$9),MAX(s_input_values!$D$7:$D$9))</f>
        <v>56</v>
      </c>
      <c r="BA46" s="79">
        <f ca="1">RANDBETWEEN(MIN(s_input_values!$D$7:$D$9),MAX(s_input_values!$D$7:$D$9))</f>
        <v>56</v>
      </c>
      <c r="BB46" s="79">
        <f ca="1">RANDBETWEEN(MIN(s_input_values!$D$7:$D$9),MAX(s_input_values!$D$7:$D$9))</f>
        <v>42</v>
      </c>
      <c r="BC46" s="79">
        <f ca="1">RANDBETWEEN(MIN(s_input_values!$D$7:$D$9),MAX(s_input_values!$D$7:$D$9))</f>
        <v>48</v>
      </c>
      <c r="BD46" s="79">
        <f ca="1">RANDBETWEEN(MIN(s_input_values!$D$7:$D$9),MAX(s_input_values!$D$7:$D$9))</f>
        <v>50</v>
      </c>
      <c r="BE46" s="79">
        <f ca="1">RANDBETWEEN(MIN(s_input_values!$D$7:$D$9),MAX(s_input_values!$D$7:$D$9))</f>
        <v>46</v>
      </c>
      <c r="BF46" s="79">
        <f ca="1">RANDBETWEEN(MIN(s_input_values!$D$7:$D$9),MAX(s_input_values!$D$7:$D$9))</f>
        <v>48</v>
      </c>
      <c r="BG46" s="79">
        <f ca="1">RANDBETWEEN(MIN(s_input_values!$D$7:$D$9),MAX(s_input_values!$D$7:$D$9))</f>
        <v>29</v>
      </c>
      <c r="BH46" s="79">
        <f ca="1">RANDBETWEEN(MIN(s_input_values!$D$7:$D$9),MAX(s_input_values!$D$7:$D$9))</f>
        <v>48</v>
      </c>
      <c r="BI46" s="79">
        <f ca="1">RANDBETWEEN(MIN(s_input_values!$D$7:$D$9),MAX(s_input_values!$D$7:$D$9))</f>
        <v>44</v>
      </c>
      <c r="BJ46" s="79">
        <f t="shared" ca="1" si="9"/>
        <v>43.300000000000004</v>
      </c>
      <c r="BK46" s="79">
        <f t="shared" ca="1" si="10"/>
        <v>10</v>
      </c>
      <c r="BL46" s="86">
        <f t="shared" ca="1" si="11"/>
        <v>0.23094688221709006</v>
      </c>
    </row>
    <row r="47" spans="7:64" ht="12.5" x14ac:dyDescent="0.25">
      <c r="J47" s="138"/>
      <c r="K47" s="79" t="s">
        <v>34</v>
      </c>
      <c r="L47" s="79">
        <f ca="1">RANDBETWEEN(MIN(s_input_values!$D$7:$D$9),MAX(s_input_values!$D$7:$D$9))</f>
        <v>25</v>
      </c>
      <c r="M47" s="79">
        <f ca="1">RANDBETWEEN(MIN(s_input_values!$D$7:$D$9),MAX(s_input_values!$D$7:$D$9))</f>
        <v>30</v>
      </c>
      <c r="N47" s="79">
        <f ca="1">RANDBETWEEN(MIN(s_input_values!$D$7:$D$9),MAX(s_input_values!$D$7:$D$9))</f>
        <v>50</v>
      </c>
      <c r="O47" s="79">
        <f ca="1">RANDBETWEEN(MIN(s_input_values!$D$7:$D$9),MAX(s_input_values!$D$7:$D$9))</f>
        <v>53</v>
      </c>
      <c r="P47" s="79">
        <f ca="1">RANDBETWEEN(MIN(s_input_values!$D$7:$D$9),MAX(s_input_values!$D$7:$D$9))</f>
        <v>47</v>
      </c>
      <c r="Q47" s="79">
        <f ca="1">RANDBETWEEN(MIN(s_input_values!$D$7:$D$9),MAX(s_input_values!$D$7:$D$9))</f>
        <v>55</v>
      </c>
      <c r="R47" s="79">
        <f ca="1">RANDBETWEEN(MIN(s_input_values!$D$7:$D$9),MAX(s_input_values!$D$7:$D$9))</f>
        <v>60</v>
      </c>
      <c r="S47" s="79">
        <f ca="1">RANDBETWEEN(MIN(s_input_values!$D$7:$D$9),MAX(s_input_values!$D$7:$D$9))</f>
        <v>50</v>
      </c>
      <c r="T47" s="79">
        <f ca="1">RANDBETWEEN(MIN(s_input_values!$D$7:$D$9),MAX(s_input_values!$D$7:$D$9))</f>
        <v>44</v>
      </c>
      <c r="U47" s="79">
        <f ca="1">RANDBETWEEN(MIN(s_input_values!$D$7:$D$9),MAX(s_input_values!$D$7:$D$9))</f>
        <v>57</v>
      </c>
      <c r="V47" s="79">
        <f ca="1">RANDBETWEEN(MIN(s_input_values!$D$7:$D$9),MAX(s_input_values!$D$7:$D$9))</f>
        <v>37</v>
      </c>
      <c r="W47" s="79">
        <f ca="1">RANDBETWEEN(MIN(s_input_values!$D$7:$D$9),MAX(s_input_values!$D$7:$D$9))</f>
        <v>53</v>
      </c>
      <c r="X47" s="79">
        <f ca="1">RANDBETWEEN(MIN(s_input_values!$D$7:$D$9),MAX(s_input_values!$D$7:$D$9))</f>
        <v>41</v>
      </c>
      <c r="Y47" s="79">
        <f ca="1">RANDBETWEEN(MIN(s_input_values!$D$7:$D$9),MAX(s_input_values!$D$7:$D$9))</f>
        <v>31</v>
      </c>
      <c r="Z47" s="79">
        <f ca="1">RANDBETWEEN(MIN(s_input_values!$D$7:$D$9),MAX(s_input_values!$D$7:$D$9))</f>
        <v>53</v>
      </c>
      <c r="AA47" s="79">
        <f ca="1">RANDBETWEEN(MIN(s_input_values!$D$7:$D$9),MAX(s_input_values!$D$7:$D$9))</f>
        <v>54</v>
      </c>
      <c r="AB47" s="79">
        <f ca="1">RANDBETWEEN(MIN(s_input_values!$D$7:$D$9),MAX(s_input_values!$D$7:$D$9))</f>
        <v>54</v>
      </c>
      <c r="AC47" s="79">
        <f ca="1">RANDBETWEEN(MIN(s_input_values!$D$7:$D$9),MAX(s_input_values!$D$7:$D$9))</f>
        <v>49</v>
      </c>
      <c r="AD47" s="79">
        <f ca="1">RANDBETWEEN(MIN(s_input_values!$D$7:$D$9),MAX(s_input_values!$D$7:$D$9))</f>
        <v>56</v>
      </c>
      <c r="AE47" s="79">
        <f ca="1">RANDBETWEEN(MIN(s_input_values!$D$7:$D$9),MAX(s_input_values!$D$7:$D$9))</f>
        <v>40</v>
      </c>
      <c r="AF47" s="79">
        <f ca="1">RANDBETWEEN(MIN(s_input_values!$D$7:$D$9),MAX(s_input_values!$D$7:$D$9))</f>
        <v>40</v>
      </c>
      <c r="AG47" s="79">
        <f ca="1">RANDBETWEEN(MIN(s_input_values!$D$7:$D$9),MAX(s_input_values!$D$7:$D$9))</f>
        <v>46</v>
      </c>
      <c r="AH47" s="79">
        <f ca="1">RANDBETWEEN(MIN(s_input_values!$D$7:$D$9),MAX(s_input_values!$D$7:$D$9))</f>
        <v>31</v>
      </c>
      <c r="AI47" s="79">
        <f ca="1">RANDBETWEEN(MIN(s_input_values!$D$7:$D$9),MAX(s_input_values!$D$7:$D$9))</f>
        <v>47</v>
      </c>
      <c r="AJ47" s="79">
        <f ca="1">RANDBETWEEN(MIN(s_input_values!$D$7:$D$9),MAX(s_input_values!$D$7:$D$9))</f>
        <v>54</v>
      </c>
      <c r="AK47" s="79">
        <f ca="1">RANDBETWEEN(MIN(s_input_values!$D$7:$D$9),MAX(s_input_values!$D$7:$D$9))</f>
        <v>56</v>
      </c>
      <c r="AL47" s="79">
        <f ca="1">RANDBETWEEN(MIN(s_input_values!$D$7:$D$9),MAX(s_input_values!$D$7:$D$9))</f>
        <v>54</v>
      </c>
      <c r="AM47" s="79">
        <f ca="1">RANDBETWEEN(MIN(s_input_values!$D$7:$D$9),MAX(s_input_values!$D$7:$D$9))</f>
        <v>49</v>
      </c>
      <c r="AN47" s="79">
        <f ca="1">RANDBETWEEN(MIN(s_input_values!$D$7:$D$9),MAX(s_input_values!$D$7:$D$9))</f>
        <v>25</v>
      </c>
      <c r="AO47" s="79">
        <f ca="1">RANDBETWEEN(MIN(s_input_values!$D$7:$D$9),MAX(s_input_values!$D$7:$D$9))</f>
        <v>33</v>
      </c>
      <c r="AP47" s="79">
        <f ca="1">RANDBETWEEN(MIN(s_input_values!$D$7:$D$9),MAX(s_input_values!$D$7:$D$9))</f>
        <v>42</v>
      </c>
      <c r="AQ47" s="79">
        <f ca="1">RANDBETWEEN(MIN(s_input_values!$D$7:$D$9),MAX(s_input_values!$D$7:$D$9))</f>
        <v>55</v>
      </c>
      <c r="AR47" s="79">
        <f ca="1">RANDBETWEEN(MIN(s_input_values!$D$7:$D$9),MAX(s_input_values!$D$7:$D$9))</f>
        <v>36</v>
      </c>
      <c r="AS47" s="79">
        <f ca="1">RANDBETWEEN(MIN(s_input_values!$D$7:$D$9),MAX(s_input_values!$D$7:$D$9))</f>
        <v>38</v>
      </c>
      <c r="AT47" s="79">
        <f ca="1">RANDBETWEEN(MIN(s_input_values!$D$7:$D$9),MAX(s_input_values!$D$7:$D$9))</f>
        <v>59</v>
      </c>
      <c r="AU47" s="79">
        <f ca="1">RANDBETWEEN(MIN(s_input_values!$D$7:$D$9),MAX(s_input_values!$D$7:$D$9))</f>
        <v>60</v>
      </c>
      <c r="AV47" s="79">
        <f ca="1">RANDBETWEEN(MIN(s_input_values!$D$7:$D$9),MAX(s_input_values!$D$7:$D$9))</f>
        <v>38</v>
      </c>
      <c r="AW47" s="79">
        <f ca="1">RANDBETWEEN(MIN(s_input_values!$D$7:$D$9),MAX(s_input_values!$D$7:$D$9))</f>
        <v>57</v>
      </c>
      <c r="AX47" s="79">
        <f ca="1">RANDBETWEEN(MIN(s_input_values!$D$7:$D$9),MAX(s_input_values!$D$7:$D$9))</f>
        <v>49</v>
      </c>
      <c r="AY47" s="79">
        <f ca="1">RANDBETWEEN(MIN(s_input_values!$D$7:$D$9),MAX(s_input_values!$D$7:$D$9))</f>
        <v>35</v>
      </c>
      <c r="AZ47" s="79">
        <f ca="1">RANDBETWEEN(MIN(s_input_values!$D$7:$D$9),MAX(s_input_values!$D$7:$D$9))</f>
        <v>40</v>
      </c>
      <c r="BA47" s="79">
        <f ca="1">RANDBETWEEN(MIN(s_input_values!$D$7:$D$9),MAX(s_input_values!$D$7:$D$9))</f>
        <v>30</v>
      </c>
      <c r="BB47" s="79">
        <f ca="1">RANDBETWEEN(MIN(s_input_values!$D$7:$D$9),MAX(s_input_values!$D$7:$D$9))</f>
        <v>39</v>
      </c>
      <c r="BC47" s="79">
        <f ca="1">RANDBETWEEN(MIN(s_input_values!$D$7:$D$9),MAX(s_input_values!$D$7:$D$9))</f>
        <v>39</v>
      </c>
      <c r="BD47" s="79">
        <f ca="1">RANDBETWEEN(MIN(s_input_values!$D$7:$D$9),MAX(s_input_values!$D$7:$D$9))</f>
        <v>37</v>
      </c>
      <c r="BE47" s="79">
        <f ca="1">RANDBETWEEN(MIN(s_input_values!$D$7:$D$9),MAX(s_input_values!$D$7:$D$9))</f>
        <v>57</v>
      </c>
      <c r="BF47" s="79">
        <f ca="1">RANDBETWEEN(MIN(s_input_values!$D$7:$D$9),MAX(s_input_values!$D$7:$D$9))</f>
        <v>59</v>
      </c>
      <c r="BG47" s="79">
        <f ca="1">RANDBETWEEN(MIN(s_input_values!$D$7:$D$9),MAX(s_input_values!$D$7:$D$9))</f>
        <v>44</v>
      </c>
      <c r="BH47" s="79">
        <f ca="1">RANDBETWEEN(MIN(s_input_values!$D$7:$D$9),MAX(s_input_values!$D$7:$D$9))</f>
        <v>29</v>
      </c>
      <c r="BI47" s="79">
        <f ca="1">RANDBETWEEN(MIN(s_input_values!$D$7:$D$9),MAX(s_input_values!$D$7:$D$9))</f>
        <v>59</v>
      </c>
      <c r="BJ47" s="79">
        <f t="shared" ca="1" si="9"/>
        <v>45.6</v>
      </c>
      <c r="BK47" s="79">
        <f t="shared" ca="1" si="10"/>
        <v>10.199999999999999</v>
      </c>
      <c r="BL47" s="86">
        <f t="shared" ca="1" si="11"/>
        <v>0.22368421052631576</v>
      </c>
    </row>
    <row r="48" spans="7:64" ht="12.5" x14ac:dyDescent="0.25">
      <c r="J48" s="138"/>
      <c r="K48" s="79" t="s">
        <v>35</v>
      </c>
      <c r="L48" s="79">
        <f ca="1">RANDBETWEEN(MIN(s_input_values!$E$7:$E$9),MAX(s_input_values!$E$7:$E$9))</f>
        <v>56</v>
      </c>
      <c r="M48" s="79">
        <f ca="1">RANDBETWEEN(MIN(s_input_values!$E$7:$E$9),MAX(s_input_values!$E$7:$E$9))</f>
        <v>38</v>
      </c>
      <c r="N48" s="79">
        <f ca="1">RANDBETWEEN(MIN(s_input_values!$E$7:$E$9),MAX(s_input_values!$E$7:$E$9))</f>
        <v>63</v>
      </c>
      <c r="O48" s="79">
        <f ca="1">RANDBETWEEN(MIN(s_input_values!$E$7:$E$9),MAX(s_input_values!$E$7:$E$9))</f>
        <v>56</v>
      </c>
      <c r="P48" s="79">
        <f ca="1">RANDBETWEEN(MIN(s_input_values!$E$7:$E$9),MAX(s_input_values!$E$7:$E$9))</f>
        <v>36</v>
      </c>
      <c r="Q48" s="79">
        <f ca="1">RANDBETWEEN(MIN(s_input_values!$E$7:$E$9),MAX(s_input_values!$E$7:$E$9))</f>
        <v>60</v>
      </c>
      <c r="R48" s="79">
        <f ca="1">RANDBETWEEN(MIN(s_input_values!$E$7:$E$9),MAX(s_input_values!$E$7:$E$9))</f>
        <v>44</v>
      </c>
      <c r="S48" s="79">
        <f ca="1">RANDBETWEEN(MIN(s_input_values!$E$7:$E$9),MAX(s_input_values!$E$7:$E$9))</f>
        <v>55</v>
      </c>
      <c r="T48" s="79">
        <f ca="1">RANDBETWEEN(MIN(s_input_values!$E$7:$E$9),MAX(s_input_values!$E$7:$E$9))</f>
        <v>45</v>
      </c>
      <c r="U48" s="79">
        <f ca="1">RANDBETWEEN(MIN(s_input_values!$E$7:$E$9),MAX(s_input_values!$E$7:$E$9))</f>
        <v>43</v>
      </c>
      <c r="V48" s="79">
        <f ca="1">RANDBETWEEN(MIN(s_input_values!$E$7:$E$9),MAX(s_input_values!$E$7:$E$9))</f>
        <v>32</v>
      </c>
      <c r="W48" s="79">
        <f ca="1">RANDBETWEEN(MIN(s_input_values!$E$7:$E$9),MAX(s_input_values!$E$7:$E$9))</f>
        <v>63</v>
      </c>
      <c r="X48" s="79">
        <f ca="1">RANDBETWEEN(MIN(s_input_values!$E$7:$E$9),MAX(s_input_values!$E$7:$E$9))</f>
        <v>35</v>
      </c>
      <c r="Y48" s="79">
        <f ca="1">RANDBETWEEN(MIN(s_input_values!$E$7:$E$9),MAX(s_input_values!$E$7:$E$9))</f>
        <v>63</v>
      </c>
      <c r="Z48" s="79">
        <f ca="1">RANDBETWEEN(MIN(s_input_values!$E$7:$E$9),MAX(s_input_values!$E$7:$E$9))</f>
        <v>31</v>
      </c>
      <c r="AA48" s="79">
        <f ca="1">RANDBETWEEN(MIN(s_input_values!$E$7:$E$9),MAX(s_input_values!$E$7:$E$9))</f>
        <v>29</v>
      </c>
      <c r="AB48" s="79">
        <f ca="1">RANDBETWEEN(MIN(s_input_values!$E$7:$E$9),MAX(s_input_values!$E$7:$E$9))</f>
        <v>45</v>
      </c>
      <c r="AC48" s="79">
        <f ca="1">RANDBETWEEN(MIN(s_input_values!$E$7:$E$9),MAX(s_input_values!$E$7:$E$9))</f>
        <v>47</v>
      </c>
      <c r="AD48" s="79">
        <f ca="1">RANDBETWEEN(MIN(s_input_values!$E$7:$E$9),MAX(s_input_values!$E$7:$E$9))</f>
        <v>34</v>
      </c>
      <c r="AE48" s="79">
        <f ca="1">RANDBETWEEN(MIN(s_input_values!$E$7:$E$9),MAX(s_input_values!$E$7:$E$9))</f>
        <v>31</v>
      </c>
      <c r="AF48" s="79">
        <f ca="1">RANDBETWEEN(MIN(s_input_values!$E$7:$E$9),MAX(s_input_values!$E$7:$E$9))</f>
        <v>51</v>
      </c>
      <c r="AG48" s="79">
        <f ca="1">RANDBETWEEN(MIN(s_input_values!$E$7:$E$9),MAX(s_input_values!$E$7:$E$9))</f>
        <v>49</v>
      </c>
      <c r="AH48" s="79">
        <f ca="1">RANDBETWEEN(MIN(s_input_values!$E$7:$E$9),MAX(s_input_values!$E$7:$E$9))</f>
        <v>47</v>
      </c>
      <c r="AI48" s="79">
        <f ca="1">RANDBETWEEN(MIN(s_input_values!$E$7:$E$9),MAX(s_input_values!$E$7:$E$9))</f>
        <v>57</v>
      </c>
      <c r="AJ48" s="79">
        <f ca="1">RANDBETWEEN(MIN(s_input_values!$E$7:$E$9),MAX(s_input_values!$E$7:$E$9))</f>
        <v>57</v>
      </c>
      <c r="AK48" s="79">
        <f ca="1">RANDBETWEEN(MIN(s_input_values!$E$7:$E$9),MAX(s_input_values!$E$7:$E$9))</f>
        <v>44</v>
      </c>
      <c r="AL48" s="79">
        <f ca="1">RANDBETWEEN(MIN(s_input_values!$E$7:$E$9),MAX(s_input_values!$E$7:$E$9))</f>
        <v>33</v>
      </c>
      <c r="AM48" s="79">
        <f ca="1">RANDBETWEEN(MIN(s_input_values!$E$7:$E$9),MAX(s_input_values!$E$7:$E$9))</f>
        <v>33</v>
      </c>
      <c r="AN48" s="79">
        <f ca="1">RANDBETWEEN(MIN(s_input_values!$E$7:$E$9),MAX(s_input_values!$E$7:$E$9))</f>
        <v>62</v>
      </c>
      <c r="AO48" s="79">
        <f ca="1">RANDBETWEEN(MIN(s_input_values!$E$7:$E$9),MAX(s_input_values!$E$7:$E$9))</f>
        <v>40</v>
      </c>
      <c r="AP48" s="79">
        <f ca="1">RANDBETWEEN(MIN(s_input_values!$E$7:$E$9),MAX(s_input_values!$E$7:$E$9))</f>
        <v>36</v>
      </c>
      <c r="AQ48" s="79">
        <f ca="1">RANDBETWEEN(MIN(s_input_values!$E$7:$E$9),MAX(s_input_values!$E$7:$E$9))</f>
        <v>52</v>
      </c>
      <c r="AR48" s="79">
        <f ca="1">RANDBETWEEN(MIN(s_input_values!$E$7:$E$9),MAX(s_input_values!$E$7:$E$9))</f>
        <v>54</v>
      </c>
      <c r="AS48" s="79">
        <f ca="1">RANDBETWEEN(MIN(s_input_values!$E$7:$E$9),MAX(s_input_values!$E$7:$E$9))</f>
        <v>27</v>
      </c>
      <c r="AT48" s="79">
        <f ca="1">RANDBETWEEN(MIN(s_input_values!$E$7:$E$9),MAX(s_input_values!$E$7:$E$9))</f>
        <v>65</v>
      </c>
      <c r="AU48" s="79">
        <f ca="1">RANDBETWEEN(MIN(s_input_values!$E$7:$E$9),MAX(s_input_values!$E$7:$E$9))</f>
        <v>49</v>
      </c>
      <c r="AV48" s="79">
        <f ca="1">RANDBETWEEN(MIN(s_input_values!$E$7:$E$9),MAX(s_input_values!$E$7:$E$9))</f>
        <v>27</v>
      </c>
      <c r="AW48" s="79">
        <f ca="1">RANDBETWEEN(MIN(s_input_values!$E$7:$E$9),MAX(s_input_values!$E$7:$E$9))</f>
        <v>44</v>
      </c>
      <c r="AX48" s="79">
        <f ca="1">RANDBETWEEN(MIN(s_input_values!$E$7:$E$9),MAX(s_input_values!$E$7:$E$9))</f>
        <v>44</v>
      </c>
      <c r="AY48" s="79">
        <f ca="1">RANDBETWEEN(MIN(s_input_values!$E$7:$E$9),MAX(s_input_values!$E$7:$E$9))</f>
        <v>52</v>
      </c>
      <c r="AZ48" s="79">
        <f ca="1">RANDBETWEEN(MIN(s_input_values!$E$7:$E$9),MAX(s_input_values!$E$7:$E$9))</f>
        <v>36</v>
      </c>
      <c r="BA48" s="79">
        <f ca="1">RANDBETWEEN(MIN(s_input_values!$E$7:$E$9),MAX(s_input_values!$E$7:$E$9))</f>
        <v>51</v>
      </c>
      <c r="BB48" s="79">
        <f ca="1">RANDBETWEEN(MIN(s_input_values!$E$7:$E$9),MAX(s_input_values!$E$7:$E$9))</f>
        <v>43</v>
      </c>
      <c r="BC48" s="79">
        <f ca="1">RANDBETWEEN(MIN(s_input_values!$E$7:$E$9),MAX(s_input_values!$E$7:$E$9))</f>
        <v>64</v>
      </c>
      <c r="BD48" s="79">
        <f ca="1">RANDBETWEEN(MIN(s_input_values!$E$7:$E$9),MAX(s_input_values!$E$7:$E$9))</f>
        <v>29</v>
      </c>
      <c r="BE48" s="79">
        <f ca="1">RANDBETWEEN(MIN(s_input_values!$E$7:$E$9),MAX(s_input_values!$E$7:$E$9))</f>
        <v>54</v>
      </c>
      <c r="BF48" s="79">
        <f ca="1">RANDBETWEEN(MIN(s_input_values!$E$7:$E$9),MAX(s_input_values!$E$7:$E$9))</f>
        <v>54</v>
      </c>
      <c r="BG48" s="79">
        <f ca="1">RANDBETWEEN(MIN(s_input_values!$E$7:$E$9),MAX(s_input_values!$E$7:$E$9))</f>
        <v>29</v>
      </c>
      <c r="BH48" s="79">
        <f ca="1">RANDBETWEEN(MIN(s_input_values!$E$7:$E$9),MAX(s_input_values!$E$7:$E$9))</f>
        <v>35</v>
      </c>
      <c r="BI48" s="79">
        <f ca="1">RANDBETWEEN(MIN(s_input_values!$E$7:$E$9),MAX(s_input_values!$E$7:$E$9))</f>
        <v>38</v>
      </c>
      <c r="BJ48" s="79">
        <f t="shared" ca="1" si="9"/>
        <v>45.300000000000004</v>
      </c>
      <c r="BK48" s="79">
        <f t="shared" ca="1" si="10"/>
        <v>11.3</v>
      </c>
      <c r="BL48" s="86">
        <f t="shared" ca="1" si="11"/>
        <v>0.24944812362030905</v>
      </c>
    </row>
    <row r="49" spans="10:64" ht="12.5" x14ac:dyDescent="0.25">
      <c r="J49" s="138"/>
      <c r="K49" s="79" t="s">
        <v>36</v>
      </c>
      <c r="L49" s="79">
        <f ca="1">RANDBETWEEN(MIN(s_input_values!$F$7:$F$9),MAX(s_input_values!$F$7:$F$9))</f>
        <v>53</v>
      </c>
      <c r="M49" s="79">
        <f ca="1">RANDBETWEEN(MIN(s_input_values!$F$7:$F$9),MAX(s_input_values!$F$7:$F$9))</f>
        <v>63</v>
      </c>
      <c r="N49" s="79">
        <f ca="1">RANDBETWEEN(MIN(s_input_values!$F$7:$F$9),MAX(s_input_values!$F$7:$F$9))</f>
        <v>63</v>
      </c>
      <c r="O49" s="79">
        <f ca="1">RANDBETWEEN(MIN(s_input_values!$F$7:$F$9),MAX(s_input_values!$F$7:$F$9))</f>
        <v>73</v>
      </c>
      <c r="P49" s="79">
        <f ca="1">RANDBETWEEN(MIN(s_input_values!$F$7:$F$9),MAX(s_input_values!$F$7:$F$9))</f>
        <v>67</v>
      </c>
      <c r="Q49" s="79">
        <f ca="1">RANDBETWEEN(MIN(s_input_values!$F$7:$F$9),MAX(s_input_values!$F$7:$F$9))</f>
        <v>44</v>
      </c>
      <c r="R49" s="79">
        <f ca="1">RANDBETWEEN(MIN(s_input_values!$F$7:$F$9),MAX(s_input_values!$F$7:$F$9))</f>
        <v>68</v>
      </c>
      <c r="S49" s="79">
        <f ca="1">RANDBETWEEN(MIN(s_input_values!$F$7:$F$9),MAX(s_input_values!$F$7:$F$9))</f>
        <v>69</v>
      </c>
      <c r="T49" s="79">
        <f ca="1">RANDBETWEEN(MIN(s_input_values!$F$7:$F$9),MAX(s_input_values!$F$7:$F$9))</f>
        <v>78</v>
      </c>
      <c r="U49" s="79">
        <f ca="1">RANDBETWEEN(MIN(s_input_values!$F$7:$F$9),MAX(s_input_values!$F$7:$F$9))</f>
        <v>69</v>
      </c>
      <c r="V49" s="79">
        <f ca="1">RANDBETWEEN(MIN(s_input_values!$F$7:$F$9),MAX(s_input_values!$F$7:$F$9))</f>
        <v>47</v>
      </c>
      <c r="W49" s="79">
        <f ca="1">RANDBETWEEN(MIN(s_input_values!$F$7:$F$9),MAX(s_input_values!$F$7:$F$9))</f>
        <v>45</v>
      </c>
      <c r="X49" s="79">
        <f ca="1">RANDBETWEEN(MIN(s_input_values!$F$7:$F$9),MAX(s_input_values!$F$7:$F$9))</f>
        <v>77</v>
      </c>
      <c r="Y49" s="79">
        <f ca="1">RANDBETWEEN(MIN(s_input_values!$F$7:$F$9),MAX(s_input_values!$F$7:$F$9))</f>
        <v>46</v>
      </c>
      <c r="Z49" s="79">
        <f ca="1">RANDBETWEEN(MIN(s_input_values!$F$7:$F$9),MAX(s_input_values!$F$7:$F$9))</f>
        <v>63</v>
      </c>
      <c r="AA49" s="79">
        <f ca="1">RANDBETWEEN(MIN(s_input_values!$F$7:$F$9),MAX(s_input_values!$F$7:$F$9))</f>
        <v>35</v>
      </c>
      <c r="AB49" s="79">
        <f ca="1">RANDBETWEEN(MIN(s_input_values!$F$7:$F$9),MAX(s_input_values!$F$7:$F$9))</f>
        <v>48</v>
      </c>
      <c r="AC49" s="79">
        <f ca="1">RANDBETWEEN(MIN(s_input_values!$F$7:$F$9),MAX(s_input_values!$F$7:$F$9))</f>
        <v>43</v>
      </c>
      <c r="AD49" s="79">
        <f ca="1">RANDBETWEEN(MIN(s_input_values!$F$7:$F$9),MAX(s_input_values!$F$7:$F$9))</f>
        <v>37</v>
      </c>
      <c r="AE49" s="79">
        <f ca="1">RANDBETWEEN(MIN(s_input_values!$F$7:$F$9),MAX(s_input_values!$F$7:$F$9))</f>
        <v>76</v>
      </c>
      <c r="AF49" s="79">
        <f ca="1">RANDBETWEEN(MIN(s_input_values!$F$7:$F$9),MAX(s_input_values!$F$7:$F$9))</f>
        <v>42</v>
      </c>
      <c r="AG49" s="79">
        <f ca="1">RANDBETWEEN(MIN(s_input_values!$F$7:$F$9),MAX(s_input_values!$F$7:$F$9))</f>
        <v>45</v>
      </c>
      <c r="AH49" s="79">
        <f ca="1">RANDBETWEEN(MIN(s_input_values!$F$7:$F$9),MAX(s_input_values!$F$7:$F$9))</f>
        <v>51</v>
      </c>
      <c r="AI49" s="79">
        <f ca="1">RANDBETWEEN(MIN(s_input_values!$F$7:$F$9),MAX(s_input_values!$F$7:$F$9))</f>
        <v>42</v>
      </c>
      <c r="AJ49" s="79">
        <f ca="1">RANDBETWEEN(MIN(s_input_values!$F$7:$F$9),MAX(s_input_values!$F$7:$F$9))</f>
        <v>65</v>
      </c>
      <c r="AK49" s="79">
        <f ca="1">RANDBETWEEN(MIN(s_input_values!$F$7:$F$9),MAX(s_input_values!$F$7:$F$9))</f>
        <v>42</v>
      </c>
      <c r="AL49" s="79">
        <f ca="1">RANDBETWEEN(MIN(s_input_values!$F$7:$F$9),MAX(s_input_values!$F$7:$F$9))</f>
        <v>79</v>
      </c>
      <c r="AM49" s="79">
        <f ca="1">RANDBETWEEN(MIN(s_input_values!$F$7:$F$9),MAX(s_input_values!$F$7:$F$9))</f>
        <v>64</v>
      </c>
      <c r="AN49" s="79">
        <f ca="1">RANDBETWEEN(MIN(s_input_values!$F$7:$F$9),MAX(s_input_values!$F$7:$F$9))</f>
        <v>79</v>
      </c>
      <c r="AO49" s="79">
        <f ca="1">RANDBETWEEN(MIN(s_input_values!$F$7:$F$9),MAX(s_input_values!$F$7:$F$9))</f>
        <v>38</v>
      </c>
      <c r="AP49" s="79">
        <f ca="1">RANDBETWEEN(MIN(s_input_values!$F$7:$F$9),MAX(s_input_values!$F$7:$F$9))</f>
        <v>60</v>
      </c>
      <c r="AQ49" s="79">
        <f ca="1">RANDBETWEEN(MIN(s_input_values!$F$7:$F$9),MAX(s_input_values!$F$7:$F$9))</f>
        <v>69</v>
      </c>
      <c r="AR49" s="79">
        <f ca="1">RANDBETWEEN(MIN(s_input_values!$F$7:$F$9),MAX(s_input_values!$F$7:$F$9))</f>
        <v>57</v>
      </c>
      <c r="AS49" s="79">
        <f ca="1">RANDBETWEEN(MIN(s_input_values!$F$7:$F$9),MAX(s_input_values!$F$7:$F$9))</f>
        <v>54</v>
      </c>
      <c r="AT49" s="79">
        <f ca="1">RANDBETWEEN(MIN(s_input_values!$F$7:$F$9),MAX(s_input_values!$F$7:$F$9))</f>
        <v>51</v>
      </c>
      <c r="AU49" s="79">
        <f ca="1">RANDBETWEEN(MIN(s_input_values!$F$7:$F$9),MAX(s_input_values!$F$7:$F$9))</f>
        <v>77</v>
      </c>
      <c r="AV49" s="79">
        <f ca="1">RANDBETWEEN(MIN(s_input_values!$F$7:$F$9),MAX(s_input_values!$F$7:$F$9))</f>
        <v>79</v>
      </c>
      <c r="AW49" s="79">
        <f ca="1">RANDBETWEEN(MIN(s_input_values!$F$7:$F$9),MAX(s_input_values!$F$7:$F$9))</f>
        <v>42</v>
      </c>
      <c r="AX49" s="79">
        <f ca="1">RANDBETWEEN(MIN(s_input_values!$F$7:$F$9),MAX(s_input_values!$F$7:$F$9))</f>
        <v>63</v>
      </c>
      <c r="AY49" s="79">
        <f ca="1">RANDBETWEEN(MIN(s_input_values!$F$7:$F$9),MAX(s_input_values!$F$7:$F$9))</f>
        <v>38</v>
      </c>
      <c r="AZ49" s="79">
        <f ca="1">RANDBETWEEN(MIN(s_input_values!$F$7:$F$9),MAX(s_input_values!$F$7:$F$9))</f>
        <v>77</v>
      </c>
      <c r="BA49" s="79">
        <f ca="1">RANDBETWEEN(MIN(s_input_values!$F$7:$F$9),MAX(s_input_values!$F$7:$F$9))</f>
        <v>58</v>
      </c>
      <c r="BB49" s="79">
        <f ca="1">RANDBETWEEN(MIN(s_input_values!$F$7:$F$9),MAX(s_input_values!$F$7:$F$9))</f>
        <v>69</v>
      </c>
      <c r="BC49" s="79">
        <f ca="1">RANDBETWEEN(MIN(s_input_values!$F$7:$F$9),MAX(s_input_values!$F$7:$F$9))</f>
        <v>70</v>
      </c>
      <c r="BD49" s="79">
        <f ca="1">RANDBETWEEN(MIN(s_input_values!$F$7:$F$9),MAX(s_input_values!$F$7:$F$9))</f>
        <v>55</v>
      </c>
      <c r="BE49" s="79">
        <f ca="1">RANDBETWEEN(MIN(s_input_values!$F$7:$F$9),MAX(s_input_values!$F$7:$F$9))</f>
        <v>45</v>
      </c>
      <c r="BF49" s="79">
        <f ca="1">RANDBETWEEN(MIN(s_input_values!$F$7:$F$9),MAX(s_input_values!$F$7:$F$9))</f>
        <v>62</v>
      </c>
      <c r="BG49" s="79">
        <f ca="1">RANDBETWEEN(MIN(s_input_values!$F$7:$F$9),MAX(s_input_values!$F$7:$F$9))</f>
        <v>48</v>
      </c>
      <c r="BH49" s="79">
        <f ca="1">RANDBETWEEN(MIN(s_input_values!$F$7:$F$9),MAX(s_input_values!$F$7:$F$9))</f>
        <v>68</v>
      </c>
      <c r="BI49" s="79">
        <f ca="1">RANDBETWEEN(MIN(s_input_values!$F$7:$F$9),MAX(s_input_values!$F$7:$F$9))</f>
        <v>62</v>
      </c>
      <c r="BJ49" s="79">
        <f t="shared" ca="1" si="9"/>
        <v>58.3</v>
      </c>
      <c r="BK49" s="79">
        <f t="shared" ca="1" si="10"/>
        <v>13.4</v>
      </c>
      <c r="BL49" s="86">
        <f t="shared" ca="1" si="11"/>
        <v>0.22984562607204118</v>
      </c>
    </row>
    <row r="50" spans="10:64" ht="12.5" x14ac:dyDescent="0.25">
      <c r="J50" s="138"/>
      <c r="K50" s="79" t="s">
        <v>37</v>
      </c>
      <c r="L50" s="79">
        <f ca="1">RANDBETWEEN(MIN(s_input_values!$G$7:$G$9),MAX(s_input_values!$G$7:$G$9))</f>
        <v>78</v>
      </c>
      <c r="M50" s="79">
        <f ca="1">RANDBETWEEN(MIN(s_input_values!$G$7:$G$9),MAX(s_input_values!$G$7:$G$9))</f>
        <v>88</v>
      </c>
      <c r="N50" s="79">
        <f ca="1">RANDBETWEEN(MIN(s_input_values!$G$7:$G$9),MAX(s_input_values!$G$7:$G$9))</f>
        <v>69</v>
      </c>
      <c r="O50" s="79">
        <f ca="1">RANDBETWEEN(MIN(s_input_values!$G$7:$G$9),MAX(s_input_values!$G$7:$G$9))</f>
        <v>100</v>
      </c>
      <c r="P50" s="79">
        <f ca="1">RANDBETWEEN(MIN(s_input_values!$G$7:$G$9),MAX(s_input_values!$G$7:$G$9))</f>
        <v>63</v>
      </c>
      <c r="Q50" s="79">
        <f ca="1">RANDBETWEEN(MIN(s_input_values!$G$7:$G$9),MAX(s_input_values!$G$7:$G$9))</f>
        <v>42</v>
      </c>
      <c r="R50" s="79">
        <f ca="1">RANDBETWEEN(MIN(s_input_values!$G$7:$G$9),MAX(s_input_values!$G$7:$G$9))</f>
        <v>59</v>
      </c>
      <c r="S50" s="79">
        <f ca="1">RANDBETWEEN(MIN(s_input_values!$G$7:$G$9),MAX(s_input_values!$G$7:$G$9))</f>
        <v>74</v>
      </c>
      <c r="T50" s="79">
        <f ca="1">RANDBETWEEN(MIN(s_input_values!$G$7:$G$9),MAX(s_input_values!$G$7:$G$9))</f>
        <v>61</v>
      </c>
      <c r="U50" s="79">
        <f ca="1">RANDBETWEEN(MIN(s_input_values!$G$7:$G$9),MAX(s_input_values!$G$7:$G$9))</f>
        <v>42</v>
      </c>
      <c r="V50" s="79">
        <f ca="1">RANDBETWEEN(MIN(s_input_values!$G$7:$G$9),MAX(s_input_values!$G$7:$G$9))</f>
        <v>76</v>
      </c>
      <c r="W50" s="79">
        <f ca="1">RANDBETWEEN(MIN(s_input_values!$G$7:$G$9),MAX(s_input_values!$G$7:$G$9))</f>
        <v>84</v>
      </c>
      <c r="X50" s="79">
        <f ca="1">RANDBETWEEN(MIN(s_input_values!$G$7:$G$9),MAX(s_input_values!$G$7:$G$9))</f>
        <v>73</v>
      </c>
      <c r="Y50" s="79">
        <f ca="1">RANDBETWEEN(MIN(s_input_values!$G$7:$G$9),MAX(s_input_values!$G$7:$G$9))</f>
        <v>79</v>
      </c>
      <c r="Z50" s="79">
        <f ca="1">RANDBETWEEN(MIN(s_input_values!$G$7:$G$9),MAX(s_input_values!$G$7:$G$9))</f>
        <v>47</v>
      </c>
      <c r="AA50" s="79">
        <f ca="1">RANDBETWEEN(MIN(s_input_values!$G$7:$G$9),MAX(s_input_values!$G$7:$G$9))</f>
        <v>68</v>
      </c>
      <c r="AB50" s="79">
        <f ca="1">RANDBETWEEN(MIN(s_input_values!$G$7:$G$9),MAX(s_input_values!$G$7:$G$9))</f>
        <v>69</v>
      </c>
      <c r="AC50" s="79">
        <f ca="1">RANDBETWEEN(MIN(s_input_values!$G$7:$G$9),MAX(s_input_values!$G$7:$G$9))</f>
        <v>83</v>
      </c>
      <c r="AD50" s="79">
        <f ca="1">RANDBETWEEN(MIN(s_input_values!$G$7:$G$9),MAX(s_input_values!$G$7:$G$9))</f>
        <v>93</v>
      </c>
      <c r="AE50" s="79">
        <f ca="1">RANDBETWEEN(MIN(s_input_values!$G$7:$G$9),MAX(s_input_values!$G$7:$G$9))</f>
        <v>53</v>
      </c>
      <c r="AF50" s="79">
        <f ca="1">RANDBETWEEN(MIN(s_input_values!$G$7:$G$9),MAX(s_input_values!$G$7:$G$9))</f>
        <v>91</v>
      </c>
      <c r="AG50" s="79">
        <f ca="1">RANDBETWEEN(MIN(s_input_values!$G$7:$G$9),MAX(s_input_values!$G$7:$G$9))</f>
        <v>41</v>
      </c>
      <c r="AH50" s="79">
        <f ca="1">RANDBETWEEN(MIN(s_input_values!$G$7:$G$9),MAX(s_input_values!$G$7:$G$9))</f>
        <v>46</v>
      </c>
      <c r="AI50" s="79">
        <f ca="1">RANDBETWEEN(MIN(s_input_values!$G$7:$G$9),MAX(s_input_values!$G$7:$G$9))</f>
        <v>61</v>
      </c>
      <c r="AJ50" s="79">
        <f ca="1">RANDBETWEEN(MIN(s_input_values!$G$7:$G$9),MAX(s_input_values!$G$7:$G$9))</f>
        <v>67</v>
      </c>
      <c r="AK50" s="79">
        <f ca="1">RANDBETWEEN(MIN(s_input_values!$G$7:$G$9),MAX(s_input_values!$G$7:$G$9))</f>
        <v>57</v>
      </c>
      <c r="AL50" s="79">
        <f ca="1">RANDBETWEEN(MIN(s_input_values!$G$7:$G$9),MAX(s_input_values!$G$7:$G$9))</f>
        <v>58</v>
      </c>
      <c r="AM50" s="79">
        <f ca="1">RANDBETWEEN(MIN(s_input_values!$G$7:$G$9),MAX(s_input_values!$G$7:$G$9))</f>
        <v>71</v>
      </c>
      <c r="AN50" s="79">
        <f ca="1">RANDBETWEEN(MIN(s_input_values!$G$7:$G$9),MAX(s_input_values!$G$7:$G$9))</f>
        <v>87</v>
      </c>
      <c r="AO50" s="79">
        <f ca="1">RANDBETWEEN(MIN(s_input_values!$G$7:$G$9),MAX(s_input_values!$G$7:$G$9))</f>
        <v>50</v>
      </c>
      <c r="AP50" s="79">
        <f ca="1">RANDBETWEEN(MIN(s_input_values!$G$7:$G$9),MAX(s_input_values!$G$7:$G$9))</f>
        <v>86</v>
      </c>
      <c r="AQ50" s="79">
        <f ca="1">RANDBETWEEN(MIN(s_input_values!$G$7:$G$9),MAX(s_input_values!$G$7:$G$9))</f>
        <v>99</v>
      </c>
      <c r="AR50" s="79">
        <f ca="1">RANDBETWEEN(MIN(s_input_values!$G$7:$G$9),MAX(s_input_values!$G$7:$G$9))</f>
        <v>56</v>
      </c>
      <c r="AS50" s="79">
        <f ca="1">RANDBETWEEN(MIN(s_input_values!$G$7:$G$9),MAX(s_input_values!$G$7:$G$9))</f>
        <v>102</v>
      </c>
      <c r="AT50" s="79">
        <f ca="1">RANDBETWEEN(MIN(s_input_values!$G$7:$G$9),MAX(s_input_values!$G$7:$G$9))</f>
        <v>75</v>
      </c>
      <c r="AU50" s="79">
        <f ca="1">RANDBETWEEN(MIN(s_input_values!$G$7:$G$9),MAX(s_input_values!$G$7:$G$9))</f>
        <v>89</v>
      </c>
      <c r="AV50" s="79">
        <f ca="1">RANDBETWEEN(MIN(s_input_values!$G$7:$G$9),MAX(s_input_values!$G$7:$G$9))</f>
        <v>81</v>
      </c>
      <c r="AW50" s="79">
        <f ca="1">RANDBETWEEN(MIN(s_input_values!$G$7:$G$9),MAX(s_input_values!$G$7:$G$9))</f>
        <v>83</v>
      </c>
      <c r="AX50" s="79">
        <f ca="1">RANDBETWEEN(MIN(s_input_values!$G$7:$G$9),MAX(s_input_values!$G$7:$G$9))</f>
        <v>100</v>
      </c>
      <c r="AY50" s="79">
        <f ca="1">RANDBETWEEN(MIN(s_input_values!$G$7:$G$9),MAX(s_input_values!$G$7:$G$9))</f>
        <v>93</v>
      </c>
      <c r="AZ50" s="79">
        <f ca="1">RANDBETWEEN(MIN(s_input_values!$G$7:$G$9),MAX(s_input_values!$G$7:$G$9))</f>
        <v>52</v>
      </c>
      <c r="BA50" s="79">
        <f ca="1">RANDBETWEEN(MIN(s_input_values!$G$7:$G$9),MAX(s_input_values!$G$7:$G$9))</f>
        <v>39</v>
      </c>
      <c r="BB50" s="79">
        <f ca="1">RANDBETWEEN(MIN(s_input_values!$G$7:$G$9),MAX(s_input_values!$G$7:$G$9))</f>
        <v>84</v>
      </c>
      <c r="BC50" s="79">
        <f ca="1">RANDBETWEEN(MIN(s_input_values!$G$7:$G$9),MAX(s_input_values!$G$7:$G$9))</f>
        <v>59</v>
      </c>
      <c r="BD50" s="79">
        <f ca="1">RANDBETWEEN(MIN(s_input_values!$G$7:$G$9),MAX(s_input_values!$G$7:$G$9))</f>
        <v>89</v>
      </c>
      <c r="BE50" s="79">
        <f ca="1">RANDBETWEEN(MIN(s_input_values!$G$7:$G$9),MAX(s_input_values!$G$7:$G$9))</f>
        <v>98</v>
      </c>
      <c r="BF50" s="79">
        <f ca="1">RANDBETWEEN(MIN(s_input_values!$G$7:$G$9),MAX(s_input_values!$G$7:$G$9))</f>
        <v>92</v>
      </c>
      <c r="BG50" s="79">
        <f ca="1">RANDBETWEEN(MIN(s_input_values!$G$7:$G$9),MAX(s_input_values!$G$7:$G$9))</f>
        <v>37</v>
      </c>
      <c r="BH50" s="79">
        <f ca="1">RANDBETWEEN(MIN(s_input_values!$G$7:$G$9),MAX(s_input_values!$G$7:$G$9))</f>
        <v>37</v>
      </c>
      <c r="BI50" s="79">
        <f ca="1">RANDBETWEEN(MIN(s_input_values!$G$7:$G$9),MAX(s_input_values!$G$7:$G$9))</f>
        <v>74</v>
      </c>
      <c r="BJ50" s="79">
        <f t="shared" ca="1" si="9"/>
        <v>71.099999999999994</v>
      </c>
      <c r="BK50" s="79">
        <f t="shared" ca="1" si="10"/>
        <v>19</v>
      </c>
      <c r="BL50" s="86">
        <f t="shared" ca="1" si="11"/>
        <v>0.26722925457102675</v>
      </c>
    </row>
    <row r="51" spans="10:64" ht="12.5" x14ac:dyDescent="0.25">
      <c r="J51" s="138"/>
      <c r="K51" s="79" t="s">
        <v>6</v>
      </c>
      <c r="L51" s="79">
        <f ca="1">RANDBETWEEN(MIN(s_input_values!$H$7:$H$9),MAX(s_input_values!$H$7:$H$9))</f>
        <v>86</v>
      </c>
      <c r="M51" s="79">
        <f ca="1">RANDBETWEEN(MIN(s_input_values!$H$7:$H$9),MAX(s_input_values!$H$7:$H$9))</f>
        <v>87</v>
      </c>
      <c r="N51" s="79">
        <f ca="1">RANDBETWEEN(MIN(s_input_values!$H$7:$H$9),MAX(s_input_values!$H$7:$H$9))</f>
        <v>111</v>
      </c>
      <c r="O51" s="79">
        <f ca="1">RANDBETWEEN(MIN(s_input_values!$H$7:$H$9),MAX(s_input_values!$H$7:$H$9))</f>
        <v>92</v>
      </c>
      <c r="P51" s="79">
        <f ca="1">RANDBETWEEN(MIN(s_input_values!$H$7:$H$9),MAX(s_input_values!$H$7:$H$9))</f>
        <v>106</v>
      </c>
      <c r="Q51" s="79">
        <f ca="1">RANDBETWEEN(MIN(s_input_values!$H$7:$H$9),MAX(s_input_values!$H$7:$H$9))</f>
        <v>108</v>
      </c>
      <c r="R51" s="79">
        <f ca="1">RANDBETWEEN(MIN(s_input_values!$H$7:$H$9),MAX(s_input_values!$H$7:$H$9))</f>
        <v>105</v>
      </c>
      <c r="S51" s="79">
        <f ca="1">RANDBETWEEN(MIN(s_input_values!$H$7:$H$9),MAX(s_input_values!$H$7:$H$9))</f>
        <v>65</v>
      </c>
      <c r="T51" s="79">
        <f ca="1">RANDBETWEEN(MIN(s_input_values!$H$7:$H$9),MAX(s_input_values!$H$7:$H$9))</f>
        <v>42</v>
      </c>
      <c r="U51" s="79">
        <f ca="1">RANDBETWEEN(MIN(s_input_values!$H$7:$H$9),MAX(s_input_values!$H$7:$H$9))</f>
        <v>59</v>
      </c>
      <c r="V51" s="79">
        <f ca="1">RANDBETWEEN(MIN(s_input_values!$H$7:$H$9),MAX(s_input_values!$H$7:$H$9))</f>
        <v>89</v>
      </c>
      <c r="W51" s="79">
        <f ca="1">RANDBETWEEN(MIN(s_input_values!$H$7:$H$9),MAX(s_input_values!$H$7:$H$9))</f>
        <v>64</v>
      </c>
      <c r="X51" s="79">
        <f ca="1">RANDBETWEEN(MIN(s_input_values!$H$7:$H$9),MAX(s_input_values!$H$7:$H$9))</f>
        <v>45</v>
      </c>
      <c r="Y51" s="79">
        <f ca="1">RANDBETWEEN(MIN(s_input_values!$H$7:$H$9),MAX(s_input_values!$H$7:$H$9))</f>
        <v>99</v>
      </c>
      <c r="Z51" s="79">
        <f ca="1">RANDBETWEEN(MIN(s_input_values!$H$7:$H$9),MAX(s_input_values!$H$7:$H$9))</f>
        <v>60</v>
      </c>
      <c r="AA51" s="79">
        <f ca="1">RANDBETWEEN(MIN(s_input_values!$H$7:$H$9),MAX(s_input_values!$H$7:$H$9))</f>
        <v>57</v>
      </c>
      <c r="AB51" s="79">
        <f ca="1">RANDBETWEEN(MIN(s_input_values!$H$7:$H$9),MAX(s_input_values!$H$7:$H$9))</f>
        <v>74</v>
      </c>
      <c r="AC51" s="79">
        <f ca="1">RANDBETWEEN(MIN(s_input_values!$H$7:$H$9),MAX(s_input_values!$H$7:$H$9))</f>
        <v>102</v>
      </c>
      <c r="AD51" s="79">
        <f ca="1">RANDBETWEEN(MIN(s_input_values!$H$7:$H$9),MAX(s_input_values!$H$7:$H$9))</f>
        <v>78</v>
      </c>
      <c r="AE51" s="79">
        <f ca="1">RANDBETWEEN(MIN(s_input_values!$H$7:$H$9),MAX(s_input_values!$H$7:$H$9))</f>
        <v>101</v>
      </c>
      <c r="AF51" s="79">
        <f ca="1">RANDBETWEEN(MIN(s_input_values!$H$7:$H$9),MAX(s_input_values!$H$7:$H$9))</f>
        <v>106</v>
      </c>
      <c r="AG51" s="79">
        <f ca="1">RANDBETWEEN(MIN(s_input_values!$H$7:$H$9),MAX(s_input_values!$H$7:$H$9))</f>
        <v>109</v>
      </c>
      <c r="AH51" s="79">
        <f ca="1">RANDBETWEEN(MIN(s_input_values!$H$7:$H$9),MAX(s_input_values!$H$7:$H$9))</f>
        <v>106</v>
      </c>
      <c r="AI51" s="79">
        <f ca="1">RANDBETWEEN(MIN(s_input_values!$H$7:$H$9),MAX(s_input_values!$H$7:$H$9))</f>
        <v>115</v>
      </c>
      <c r="AJ51" s="79">
        <f ca="1">RANDBETWEEN(MIN(s_input_values!$H$7:$H$9),MAX(s_input_values!$H$7:$H$9))</f>
        <v>76</v>
      </c>
      <c r="AK51" s="79">
        <f ca="1">RANDBETWEEN(MIN(s_input_values!$H$7:$H$9),MAX(s_input_values!$H$7:$H$9))</f>
        <v>81</v>
      </c>
      <c r="AL51" s="79">
        <f ca="1">RANDBETWEEN(MIN(s_input_values!$H$7:$H$9),MAX(s_input_values!$H$7:$H$9))</f>
        <v>111</v>
      </c>
      <c r="AM51" s="79">
        <f ca="1">RANDBETWEEN(MIN(s_input_values!$H$7:$H$9),MAX(s_input_values!$H$7:$H$9))</f>
        <v>79</v>
      </c>
      <c r="AN51" s="79">
        <f ca="1">RANDBETWEEN(MIN(s_input_values!$H$7:$H$9),MAX(s_input_values!$H$7:$H$9))</f>
        <v>75</v>
      </c>
      <c r="AO51" s="79">
        <f ca="1">RANDBETWEEN(MIN(s_input_values!$H$7:$H$9),MAX(s_input_values!$H$7:$H$9))</f>
        <v>114</v>
      </c>
      <c r="AP51" s="79">
        <f ca="1">RANDBETWEEN(MIN(s_input_values!$H$7:$H$9),MAX(s_input_values!$H$7:$H$9))</f>
        <v>46</v>
      </c>
      <c r="AQ51" s="79">
        <f ca="1">RANDBETWEEN(MIN(s_input_values!$H$7:$H$9),MAX(s_input_values!$H$7:$H$9))</f>
        <v>93</v>
      </c>
      <c r="AR51" s="79">
        <f ca="1">RANDBETWEEN(MIN(s_input_values!$H$7:$H$9),MAX(s_input_values!$H$7:$H$9))</f>
        <v>101</v>
      </c>
      <c r="AS51" s="79">
        <f ca="1">RANDBETWEEN(MIN(s_input_values!$H$7:$H$9),MAX(s_input_values!$H$7:$H$9))</f>
        <v>113</v>
      </c>
      <c r="AT51" s="79">
        <f ca="1">RANDBETWEEN(MIN(s_input_values!$H$7:$H$9),MAX(s_input_values!$H$7:$H$9))</f>
        <v>71</v>
      </c>
      <c r="AU51" s="79">
        <f ca="1">RANDBETWEEN(MIN(s_input_values!$H$7:$H$9),MAX(s_input_values!$H$7:$H$9))</f>
        <v>56</v>
      </c>
      <c r="AV51" s="79">
        <f ca="1">RANDBETWEEN(MIN(s_input_values!$H$7:$H$9),MAX(s_input_values!$H$7:$H$9))</f>
        <v>63</v>
      </c>
      <c r="AW51" s="79">
        <f ca="1">RANDBETWEEN(MIN(s_input_values!$H$7:$H$9),MAX(s_input_values!$H$7:$H$9))</f>
        <v>113</v>
      </c>
      <c r="AX51" s="79">
        <f ca="1">RANDBETWEEN(MIN(s_input_values!$H$7:$H$9),MAX(s_input_values!$H$7:$H$9))</f>
        <v>115</v>
      </c>
      <c r="AY51" s="79">
        <f ca="1">RANDBETWEEN(MIN(s_input_values!$H$7:$H$9),MAX(s_input_values!$H$7:$H$9))</f>
        <v>64</v>
      </c>
      <c r="AZ51" s="79">
        <f ca="1">RANDBETWEEN(MIN(s_input_values!$H$7:$H$9),MAX(s_input_values!$H$7:$H$9))</f>
        <v>51</v>
      </c>
      <c r="BA51" s="79">
        <f ca="1">RANDBETWEEN(MIN(s_input_values!$H$7:$H$9),MAX(s_input_values!$H$7:$H$9))</f>
        <v>66</v>
      </c>
      <c r="BB51" s="79">
        <f ca="1">RANDBETWEEN(MIN(s_input_values!$H$7:$H$9),MAX(s_input_values!$H$7:$H$9))</f>
        <v>79</v>
      </c>
      <c r="BC51" s="79">
        <f ca="1">RANDBETWEEN(MIN(s_input_values!$H$7:$H$9),MAX(s_input_values!$H$7:$H$9))</f>
        <v>107</v>
      </c>
      <c r="BD51" s="79">
        <f ca="1">RANDBETWEEN(MIN(s_input_values!$H$7:$H$9),MAX(s_input_values!$H$7:$H$9))</f>
        <v>86</v>
      </c>
      <c r="BE51" s="79">
        <f ca="1">RANDBETWEEN(MIN(s_input_values!$H$7:$H$9),MAX(s_input_values!$H$7:$H$9))</f>
        <v>84</v>
      </c>
      <c r="BF51" s="79">
        <f ca="1">RANDBETWEEN(MIN(s_input_values!$H$7:$H$9),MAX(s_input_values!$H$7:$H$9))</f>
        <v>115</v>
      </c>
      <c r="BG51" s="79">
        <f ca="1">RANDBETWEEN(MIN(s_input_values!$H$7:$H$9),MAX(s_input_values!$H$7:$H$9))</f>
        <v>103</v>
      </c>
      <c r="BH51" s="79">
        <f ca="1">RANDBETWEEN(MIN(s_input_values!$H$7:$H$9),MAX(s_input_values!$H$7:$H$9))</f>
        <v>100</v>
      </c>
      <c r="BI51" s="79">
        <f ca="1">RANDBETWEEN(MIN(s_input_values!$H$7:$H$9),MAX(s_input_values!$H$7:$H$9))</f>
        <v>75</v>
      </c>
      <c r="BJ51" s="79">
        <f t="shared" ca="1" si="9"/>
        <v>86.1</v>
      </c>
      <c r="BK51" s="79">
        <f t="shared" ca="1" si="10"/>
        <v>21.8</v>
      </c>
      <c r="BL51" s="86">
        <f t="shared" ca="1" si="11"/>
        <v>0.25319396051103371</v>
      </c>
    </row>
    <row r="52" spans="10:64" ht="12.5" x14ac:dyDescent="0.25">
      <c r="BL52" s="86">
        <f ca="1">AVERAGE(BL43:BL51)</f>
        <v>0.24743201859373165</v>
      </c>
    </row>
  </sheetData>
  <sheetProtection algorithmName="SHA-512" hashValue="RLo3JWtmWyi+NEoTr2UrEz74LTojalPhiA3DFYdVAMwRPdkAmtB2+X3eFfcuubaXUA9ZiGTRG1ZI6Q/bJTXQqg==" saltValue="YvfG+Ds6JrwumGA/PHRi3Q==" spinCount="100000" sheet="1" objects="1" scenarios="1" selectLockedCells="1" selectUnlockedCells="1"/>
  <mergeCells count="9">
    <mergeCell ref="J28:J37"/>
    <mergeCell ref="G38:I41"/>
    <mergeCell ref="J42:J51"/>
    <mergeCell ref="H1:N1"/>
    <mergeCell ref="R1:AE1"/>
    <mergeCell ref="L3:L4"/>
    <mergeCell ref="P3:P11"/>
    <mergeCell ref="L6:L7"/>
    <mergeCell ref="H25:N25"/>
  </mergeCells>
  <hyperlinks>
    <hyperlink ref="G2" location="'FRONT SHEET'!A1" display="Return to FRONT SHEET" xr:uid="{FA11531C-8A3A-44D7-B2BF-00036466E227}"/>
  </hyperlink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outlinePr summaryBelow="0" summaryRight="0"/>
  </sheetPr>
  <dimension ref="A1:BL56"/>
  <sheetViews>
    <sheetView workbookViewId="0">
      <selection activeCell="G2" sqref="G2"/>
    </sheetView>
  </sheetViews>
  <sheetFormatPr defaultColWidth="14.453125" defaultRowHeight="15.75" customHeight="1" x14ac:dyDescent="0.25"/>
  <cols>
    <col min="1" max="1" width="22" style="89" customWidth="1"/>
    <col min="2" max="2" width="14.453125" style="89"/>
    <col min="3" max="3" width="11.453125" style="89" customWidth="1"/>
    <col min="4" max="6" width="3.6328125" style="89" customWidth="1"/>
    <col min="7" max="8" width="14.453125" style="89"/>
    <col min="9" max="9" width="22.36328125" style="89" customWidth="1"/>
    <col min="10" max="10" width="10.453125" style="89" customWidth="1"/>
    <col min="11" max="11" width="14.453125" style="89"/>
    <col min="12" max="12" width="8.81640625" style="89" customWidth="1"/>
    <col min="13" max="13" width="8.453125" style="89" customWidth="1"/>
    <col min="14" max="15" width="14.453125" style="89"/>
    <col min="16" max="16" width="19.36328125" style="89" customWidth="1"/>
    <col min="17" max="17" width="25.6328125" style="89" customWidth="1"/>
    <col min="18" max="26" width="16.453125" style="89" customWidth="1"/>
    <col min="27" max="27" width="6.453125" style="89" customWidth="1"/>
    <col min="28" max="28" width="6.6328125" style="89" customWidth="1"/>
    <col min="29" max="29" width="10.453125" style="89" customWidth="1"/>
    <col min="30" max="30" width="12.36328125" style="89" customWidth="1"/>
    <col min="31" max="31" width="6.6328125" style="89" customWidth="1"/>
    <col min="32" max="16384" width="14.453125" style="89"/>
  </cols>
  <sheetData>
    <row r="1" spans="1:31" ht="13" customHeight="1" x14ac:dyDescent="0.3">
      <c r="A1" s="88" t="s">
        <v>21</v>
      </c>
      <c r="B1" s="88" t="s">
        <v>22</v>
      </c>
      <c r="C1" s="88" t="s">
        <v>23</v>
      </c>
      <c r="D1" s="89" t="s">
        <v>24</v>
      </c>
      <c r="E1" s="89" t="s">
        <v>25</v>
      </c>
      <c r="F1" s="89" t="s">
        <v>26</v>
      </c>
      <c r="H1" s="139" t="s">
        <v>167</v>
      </c>
      <c r="I1" s="138"/>
      <c r="J1" s="138"/>
      <c r="K1" s="138"/>
      <c r="L1" s="138"/>
      <c r="M1" s="138"/>
      <c r="N1" s="138"/>
      <c r="R1" s="140" t="s">
        <v>27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</row>
    <row r="2" spans="1:31" ht="37.5" x14ac:dyDescent="0.3">
      <c r="A2" s="89" t="s">
        <v>2</v>
      </c>
      <c r="B2" s="89">
        <v>37.6</v>
      </c>
      <c r="C2" s="89" t="s">
        <v>28</v>
      </c>
      <c r="D2" s="79">
        <f t="shared" ref="D2:D10" si="0">ROWS($A$2:A2)</f>
        <v>1</v>
      </c>
      <c r="E2" s="79" t="str">
        <f>IF(Granite_Simplified_Appraisal!$C$3=A2,D2,"")</f>
        <v/>
      </c>
      <c r="F2" s="79">
        <f>IFERROR(SMALL($E$2:$E$11,ROWS($E$2:E2)),"")</f>
        <v>7</v>
      </c>
      <c r="G2" s="111" t="s">
        <v>168</v>
      </c>
      <c r="H2" s="79"/>
      <c r="I2" s="88" t="s">
        <v>29</v>
      </c>
      <c r="J2" s="88" t="s">
        <v>30</v>
      </c>
      <c r="K2" s="88" t="s">
        <v>23</v>
      </c>
      <c r="N2" s="79"/>
      <c r="Q2" s="80" t="s">
        <v>31</v>
      </c>
      <c r="R2" s="81" t="s">
        <v>2</v>
      </c>
      <c r="S2" s="81" t="s">
        <v>32</v>
      </c>
      <c r="T2" s="81" t="s">
        <v>33</v>
      </c>
      <c r="U2" s="81" t="s">
        <v>7</v>
      </c>
      <c r="V2" s="81" t="s">
        <v>34</v>
      </c>
      <c r="W2" s="81" t="s">
        <v>35</v>
      </c>
      <c r="X2" s="81" t="s">
        <v>36</v>
      </c>
      <c r="Y2" s="81" t="s">
        <v>37</v>
      </c>
      <c r="Z2" s="81" t="s">
        <v>6</v>
      </c>
      <c r="AA2" s="81"/>
      <c r="AB2" s="81"/>
      <c r="AC2" s="81"/>
      <c r="AD2" s="81"/>
    </row>
    <row r="3" spans="1:31" ht="25.5" x14ac:dyDescent="0.3">
      <c r="A3" s="89" t="s">
        <v>32</v>
      </c>
      <c r="B3" s="79">
        <v>37.6</v>
      </c>
      <c r="C3" s="89" t="s">
        <v>28</v>
      </c>
      <c r="D3" s="79">
        <f t="shared" si="0"/>
        <v>2</v>
      </c>
      <c r="E3" s="79" t="str">
        <f>IF(Granite_Simplified_Appraisal!$C$3=A3,D3,"")</f>
        <v/>
      </c>
      <c r="F3" s="79" t="str">
        <f t="shared" ref="F3:F11" si="1">IFERROR(SMALL($E$2:$E$9,ROWS($E$2:E3)),"")</f>
        <v/>
      </c>
      <c r="G3" s="82"/>
      <c r="H3" s="88" t="s">
        <v>22</v>
      </c>
      <c r="I3" s="81" t="str">
        <f t="array" ref="I3">IFERROR(INDEX(g_impacts_calculator_simplified!$A$2:$C$10,g_impacts_calculator_simplified!$F$2,COLUMNS(K$2:K2)),"")</f>
        <v>China</v>
      </c>
      <c r="J3" s="85">
        <f t="array" ref="J3">IFERROR(INDEX($A$2:$C$10,$F$2,COLUMNS($H3:$I3)),"")</f>
        <v>53.1</v>
      </c>
      <c r="K3" s="79" t="str">
        <f t="shared" ref="K3:K6" si="2">IFERROR(INDEX($A$2:$C$10,$F$2,COLUMNS($H$2:J3)),"")</f>
        <v>kg GHG/t</v>
      </c>
      <c r="L3" s="141" t="s">
        <v>38</v>
      </c>
      <c r="M3" s="81" t="s">
        <v>39</v>
      </c>
      <c r="N3" s="79">
        <f>MATCH(Granite_Simplified_Appraisal!$C$3,g_impacts_calculator_simplified!$Q$3:$Q$11,0)</f>
        <v>7</v>
      </c>
      <c r="O3" s="82"/>
      <c r="P3" s="142" t="s">
        <v>40</v>
      </c>
      <c r="Q3" s="89" t="s">
        <v>2</v>
      </c>
      <c r="R3" s="89">
        <f>(g_input_values!D12*g_input_values!$D$10+g_input_values!E12*g_input_values!$H$10+g_input_values!F12*g_input_values!$D$10)</f>
        <v>45</v>
      </c>
      <c r="S3" s="89">
        <f>g_input_values!G12*g_input_values!$D$10+g_input_values!H12*g_input_values!$H$10+g_input_values!I12*g_input_values!$D$10</f>
        <v>67</v>
      </c>
      <c r="T3" s="89">
        <f>g_input_values!J12*g_input_values!$D$10+g_input_values!K12*g_input_values!$H$10+g_input_values!L12*g_input_values!$D$10</f>
        <v>75</v>
      </c>
      <c r="U3" s="89">
        <f>g_input_values!M12*g_input_values!$D$10+g_input_values!N12*g_input_values!$H$10+g_input_values!O12*g_input_values!$D$10</f>
        <v>83</v>
      </c>
      <c r="V3" s="89">
        <f>g_input_values!P12*g_input_values!$D$10+g_input_values!Q12*g_input_values!$H$10+g_input_values!R12*g_input_values!$D$10</f>
        <v>130</v>
      </c>
      <c r="W3" s="89">
        <f>g_input_values!S12*g_input_values!$D$10+g_input_values!T12*g_input_values!$H$10+g_input_values!U12*g_input_values!$D$10</f>
        <v>335</v>
      </c>
      <c r="X3" s="89">
        <f>g_input_values!V12*g_input_values!$D$10+g_input_values!W12*g_input_values!$H$10+g_input_values!X12*g_input_values!$F$10</f>
        <v>526.5</v>
      </c>
      <c r="Y3" s="89">
        <f>g_input_values!Y12*g_input_values!$D$10+g_input_values!Z12*g_input_values!$H$10+g_input_values!AA12*g_input_values!$F$10</f>
        <v>464.37</v>
      </c>
      <c r="Z3" s="89">
        <f>g_input_values!AB12*g_input_values!$D$10+g_input_values!AC12*g_input_values!$H$10+g_input_values!AD12*g_input_values!$F$10</f>
        <v>401.1</v>
      </c>
    </row>
    <row r="4" spans="1:31" ht="25.5" x14ac:dyDescent="0.3">
      <c r="A4" s="89" t="s">
        <v>33</v>
      </c>
      <c r="B4" s="89">
        <v>37.6</v>
      </c>
      <c r="C4" s="89" t="s">
        <v>28</v>
      </c>
      <c r="D4" s="79">
        <f t="shared" si="0"/>
        <v>3</v>
      </c>
      <c r="E4" s="79" t="str">
        <f>IF(Granite_Simplified_Appraisal!$C$3=A4,D4,"")</f>
        <v/>
      </c>
      <c r="F4" s="79" t="str">
        <f t="shared" si="1"/>
        <v/>
      </c>
      <c r="G4" s="82"/>
      <c r="H4" s="88" t="s">
        <v>38</v>
      </c>
      <c r="I4" s="81" t="str">
        <f>CONCATENATE("Trip from ",Granite_Simplified_Appraisal!$C$3," to ",Granite_Simplified_Appraisal!$C$5)</f>
        <v>Trip from China to China</v>
      </c>
      <c r="J4" s="85">
        <f t="array" ref="J4">INDEX($R$3:$Z$11,$N$3,$N$4)</f>
        <v>285</v>
      </c>
      <c r="K4" s="79" t="str">
        <f t="shared" si="2"/>
        <v>kg GHG/t</v>
      </c>
      <c r="L4" s="143"/>
      <c r="M4" s="81" t="s">
        <v>41</v>
      </c>
      <c r="N4" s="79">
        <f>MATCH(Granite_Simplified_Appraisal!$C$5,g_impacts_calculator_simplified!$R$2:$AE$2,0)</f>
        <v>7</v>
      </c>
      <c r="O4" s="82"/>
      <c r="P4" s="143"/>
      <c r="Q4" s="89" t="s">
        <v>32</v>
      </c>
      <c r="R4" s="89">
        <f>(g_input_values!D13*g_input_values!$D$10+g_input_values!E13*g_input_values!$H$10+g_input_values!F13*g_input_values!$D$10)</f>
        <v>67</v>
      </c>
      <c r="S4" s="89">
        <f>g_input_values!G13*g_input_values!$D$10+g_input_values!H13*g_input_values!$H$10+g_input_values!I13*g_input_values!$D$10</f>
        <v>19</v>
      </c>
      <c r="T4" s="89">
        <f>g_input_values!J13*g_input_values!$D$10+g_input_values!K13*g_input_values!$H$10+g_input_values!L13*g_input_values!$D$10</f>
        <v>23</v>
      </c>
      <c r="U4" s="89">
        <f>g_input_values!M13*g_input_values!$D$10+g_input_values!N13*g_input_values!$H$10+g_input_values!O13*g_input_values!$D$10</f>
        <v>35</v>
      </c>
      <c r="V4" s="89">
        <f>g_input_values!P13*g_input_values!$D$10+g_input_values!Q13*g_input_values!$H$10+g_input_values!R13*g_input_values!$D$10</f>
        <v>80</v>
      </c>
      <c r="W4" s="89">
        <f>g_input_values!S13*g_input_values!$D$10+g_input_values!T13*g_input_values!$H$10+g_input_values!U13*g_input_values!$D$10</f>
        <v>288</v>
      </c>
      <c r="X4" s="89">
        <f>g_input_values!V13*g_input_values!$D$10+g_input_values!W13*g_input_values!$H$10+g_input_values!X13*g_input_values!$F$10</f>
        <v>514.5</v>
      </c>
      <c r="Y4" s="89">
        <f>g_input_values!Y13*g_input_values!$D$10+g_input_values!Z13*g_input_values!$H$10+g_input_values!AA13*g_input_values!$F$10</f>
        <v>452.37</v>
      </c>
      <c r="Z4" s="89">
        <f>g_input_values!AB13*g_input_values!$D$10+g_input_values!AC13*g_input_values!$H$10+g_input_values!AD13*g_input_values!$F$10</f>
        <v>389.1</v>
      </c>
    </row>
    <row r="5" spans="1:31" ht="13" x14ac:dyDescent="0.3">
      <c r="A5" s="89" t="s">
        <v>7</v>
      </c>
      <c r="B5" s="79">
        <v>37.6</v>
      </c>
      <c r="C5" s="89" t="s">
        <v>28</v>
      </c>
      <c r="D5" s="79">
        <f t="shared" si="0"/>
        <v>4</v>
      </c>
      <c r="E5" s="79" t="str">
        <f>IF(Granite_Simplified_Appraisal!$C$3=A5,D5,"")</f>
        <v/>
      </c>
      <c r="F5" s="79" t="str">
        <f t="shared" si="1"/>
        <v/>
      </c>
      <c r="G5" s="82"/>
      <c r="H5" s="88" t="s">
        <v>42</v>
      </c>
      <c r="I5" s="81" t="str">
        <f t="array" ref="I5">INDEX($A$14:$C$22,$F$14,1)</f>
        <v>China</v>
      </c>
      <c r="J5" s="85">
        <f t="array" ref="J5">IFERROR(INDEX($A$14:$C$22,$F$14,COLUMNS($H5:$I5)),"")</f>
        <v>67</v>
      </c>
      <c r="K5" s="79" t="str">
        <f t="shared" si="2"/>
        <v>kg GHG/t</v>
      </c>
      <c r="M5" s="81"/>
      <c r="N5" s="79"/>
      <c r="O5" s="82"/>
      <c r="P5" s="143"/>
      <c r="Q5" s="89" t="s">
        <v>33</v>
      </c>
      <c r="R5" s="89">
        <f>(g_input_values!D14*g_input_values!$D$10+g_input_values!E14*g_input_values!$H$10+g_input_values!F14*g_input_values!$D$10)</f>
        <v>75</v>
      </c>
      <c r="S5" s="89">
        <f>g_input_values!G14*g_input_values!$D$10+g_input_values!H14*g_input_values!$H$10+g_input_values!I14*g_input_values!$D$10</f>
        <v>23</v>
      </c>
      <c r="T5" s="89">
        <f>g_input_values!J14*g_input_values!$D$10+g_input_values!K14*g_input_values!$H$10+g_input_values!L14*g_input_values!$D$10</f>
        <v>15</v>
      </c>
      <c r="U5" s="89">
        <f>g_input_values!M14*g_input_values!$D$10+g_input_values!N14*g_input_values!$H$10+g_input_values!O14*g_input_values!$D$10</f>
        <v>25</v>
      </c>
      <c r="V5" s="89">
        <f>g_input_values!P14*g_input_values!$D$10+g_input_values!Q14*g_input_values!$H$10+g_input_values!R14*g_input_values!$D$10</f>
        <v>70</v>
      </c>
      <c r="W5" s="89">
        <f>g_input_values!S14*g_input_values!$D$10+g_input_values!T14*g_input_values!$H$10+g_input_values!U14*g_input_values!$D$10</f>
        <v>275</v>
      </c>
      <c r="X5" s="89">
        <f>g_input_values!V14*g_input_values!$D$10+g_input_values!W14*g_input_values!$H$10+g_input_values!X14*g_input_values!$F$10</f>
        <v>511.5</v>
      </c>
      <c r="Y5" s="89">
        <f>g_input_values!Y14*g_input_values!$D$10+g_input_values!Z14*g_input_values!$H$10+g_input_values!AA14*g_input_values!$F$10</f>
        <v>449.37</v>
      </c>
      <c r="Z5" s="89">
        <f>g_input_values!AB14*g_input_values!$D$10+g_input_values!AC14*g_input_values!$H$10+g_input_values!AD14*g_input_values!$F$10</f>
        <v>386.1</v>
      </c>
    </row>
    <row r="6" spans="1:31" ht="25.5" x14ac:dyDescent="0.3">
      <c r="A6" s="89" t="s">
        <v>34</v>
      </c>
      <c r="B6" s="89">
        <v>37.6</v>
      </c>
      <c r="C6" s="89" t="s">
        <v>28</v>
      </c>
      <c r="D6" s="79">
        <f t="shared" si="0"/>
        <v>5</v>
      </c>
      <c r="E6" s="79" t="str">
        <f>IF(Granite_Simplified_Appraisal!$C$3=A6,D6,"")</f>
        <v/>
      </c>
      <c r="F6" s="79" t="str">
        <f t="shared" si="1"/>
        <v/>
      </c>
      <c r="G6" s="82"/>
      <c r="H6" s="88" t="s">
        <v>43</v>
      </c>
      <c r="I6" s="81" t="str">
        <f>CONCATENATE("Trip from ",Granite_Simplified_Appraisal!$C$5," to ",Granite_Simplified_Appraisal!$C$7)</f>
        <v>Trip from China to Central Scotland (North)</v>
      </c>
      <c r="J6" s="85">
        <f t="array" ref="J6">INDEX($R$3:$Z$11,$N$6,$N$7)</f>
        <v>514.5</v>
      </c>
      <c r="K6" s="79" t="str">
        <f t="shared" si="2"/>
        <v>kg GHG/t</v>
      </c>
      <c r="L6" s="141" t="s">
        <v>43</v>
      </c>
      <c r="M6" s="81" t="s">
        <v>39</v>
      </c>
      <c r="N6" s="79">
        <f>MATCH(Granite_Simplified_Appraisal!$C$5,g_impacts_calculator_simplified!$Q$3:$Q$11,0)</f>
        <v>7</v>
      </c>
      <c r="O6" s="82"/>
      <c r="P6" s="143"/>
      <c r="Q6" s="89" t="s">
        <v>7</v>
      </c>
      <c r="R6" s="89">
        <f>(g_input_values!D15*g_input_values!$D$10+g_input_values!E15*g_input_values!$H$10+g_input_values!F15*g_input_values!$D$10)</f>
        <v>83</v>
      </c>
      <c r="S6" s="89">
        <f>g_input_values!G15*g_input_values!$D$10+g_input_values!H15*g_input_values!$H$10+g_input_values!I15*g_input_values!$D$10</f>
        <v>35</v>
      </c>
      <c r="T6" s="89">
        <f>g_input_values!J15*g_input_values!$D$10+g_input_values!K15*g_input_values!$H$10+g_input_values!L15*g_input_values!$D$10</f>
        <v>25</v>
      </c>
      <c r="U6" s="89">
        <f>g_input_values!M15*g_input_values!$D$10+g_input_values!N15*g_input_values!$H$10+g_input_values!O15*g_input_values!$D$10</f>
        <v>12</v>
      </c>
      <c r="V6" s="89">
        <f>g_input_values!P15*g_input_values!$D$10+g_input_values!Q15*g_input_values!$H$10+g_input_values!R15*g_input_values!$D$10</f>
        <v>57</v>
      </c>
      <c r="W6" s="89">
        <f>g_input_values!S15*g_input_values!$D$10+g_input_values!T15*g_input_values!$H$10+g_input_values!U15*g_input_values!$D$10</f>
        <v>265</v>
      </c>
      <c r="X6" s="89">
        <f>g_input_values!V15*g_input_values!$D$10+g_input_values!W15*g_input_values!$H$10+g_input_values!X15*g_input_values!$F$10</f>
        <v>519.5</v>
      </c>
      <c r="Y6" s="89">
        <f>g_input_values!Y15*g_input_values!$D$10+g_input_values!Z15*g_input_values!$H$10+g_input_values!AA15*g_input_values!$F$10</f>
        <v>457.37</v>
      </c>
      <c r="Z6" s="89">
        <f>g_input_values!AB15*g_input_values!$D$10+g_input_values!AC15*g_input_values!$H$10+g_input_values!AD15*g_input_values!$F$10</f>
        <v>394.1</v>
      </c>
    </row>
    <row r="7" spans="1:31" ht="25.5" x14ac:dyDescent="0.3">
      <c r="A7" s="89" t="s">
        <v>35</v>
      </c>
      <c r="B7" s="79">
        <v>44.1</v>
      </c>
      <c r="C7" s="89" t="s">
        <v>28</v>
      </c>
      <c r="D7" s="79">
        <f t="shared" si="0"/>
        <v>6</v>
      </c>
      <c r="E7" s="79" t="str">
        <f>IF(Granite_Simplified_Appraisal!$C$3=A7,D7,"")</f>
        <v/>
      </c>
      <c r="F7" s="79" t="str">
        <f t="shared" si="1"/>
        <v/>
      </c>
      <c r="G7" s="82"/>
      <c r="H7" s="88" t="s">
        <v>44</v>
      </c>
      <c r="J7" s="85">
        <f>SUM(J3:J6)</f>
        <v>919.6</v>
      </c>
      <c r="K7" s="79" t="str">
        <f>K6</f>
        <v>kg GHG/t</v>
      </c>
      <c r="L7" s="143"/>
      <c r="M7" s="81" t="s">
        <v>41</v>
      </c>
      <c r="N7" s="79">
        <f>MATCH(Granite_Simplified_Appraisal!$C$7,g_impacts_calculator_simplified!$R$2:$AE$2,0)</f>
        <v>2</v>
      </c>
      <c r="O7" s="82"/>
      <c r="P7" s="143"/>
      <c r="Q7" s="89" t="s">
        <v>34</v>
      </c>
      <c r="R7" s="89">
        <f>(g_input_values!D16*g_input_values!$D$10+g_input_values!E16*g_input_values!$H$10+g_input_values!F16*g_input_values!$D$10)</f>
        <v>130</v>
      </c>
      <c r="S7" s="89">
        <f>g_input_values!G16*g_input_values!$D$10+g_input_values!H16*g_input_values!$H$10+g_input_values!I16*g_input_values!$D$10</f>
        <v>80</v>
      </c>
      <c r="T7" s="89">
        <f>g_input_values!J16*g_input_values!$D$10+g_input_values!K16*g_input_values!$H$10+g_input_values!L16*g_input_values!$D$10</f>
        <v>70</v>
      </c>
      <c r="U7" s="89">
        <f>g_input_values!M16*g_input_values!$D$10+g_input_values!N16*g_input_values!$H$10+g_input_values!O16*g_input_values!$D$10</f>
        <v>57</v>
      </c>
      <c r="V7" s="89">
        <f>g_input_values!P16*g_input_values!$D$10+g_input_values!Q16*g_input_values!$H$10+g_input_values!R16*g_input_values!$D$10</f>
        <v>50</v>
      </c>
      <c r="W7" s="89">
        <f>g_input_values!S16*g_input_values!$D$10+g_input_values!T16*g_input_values!$H$10+g_input_values!U16*g_input_values!$D$10</f>
        <v>220</v>
      </c>
      <c r="X7" s="89">
        <f>g_input_values!V16*g_input_values!$D$10+g_input_values!W16*g_input_values!$H$10+g_input_values!X16*g_input_values!$F$10</f>
        <v>490.5</v>
      </c>
      <c r="Y7" s="89">
        <f>g_input_values!Y16*g_input_values!$D$10+g_input_values!Z16*g_input_values!$H$10+g_input_values!AA16*g_input_values!$F$10</f>
        <v>585.5</v>
      </c>
      <c r="Z7" s="89">
        <f>g_input_values!AB16*g_input_values!$D$10+g_input_values!AC16*g_input_values!$H$10+g_input_values!AD16*g_input_values!$F$10</f>
        <v>500</v>
      </c>
    </row>
    <row r="8" spans="1:31" ht="15.75" customHeight="1" x14ac:dyDescent="0.25">
      <c r="A8" s="89" t="s">
        <v>36</v>
      </c>
      <c r="B8" s="79">
        <v>53.1</v>
      </c>
      <c r="C8" s="89" t="s">
        <v>28</v>
      </c>
      <c r="D8" s="79">
        <f t="shared" si="0"/>
        <v>7</v>
      </c>
      <c r="E8" s="79">
        <f>IF(Granite_Simplified_Appraisal!$C$3=A8,D8,"")</f>
        <v>7</v>
      </c>
      <c r="F8" s="79" t="str">
        <f t="shared" si="1"/>
        <v/>
      </c>
      <c r="G8" s="82"/>
      <c r="H8" s="79"/>
      <c r="N8" s="79"/>
      <c r="O8" s="82"/>
      <c r="P8" s="143"/>
      <c r="Q8" s="89" t="s">
        <v>35</v>
      </c>
      <c r="R8" s="89">
        <f>(g_input_values!D17*g_input_values!$D$10+g_input_values!E17*g_input_values!$H$10+g_input_values!F17*g_input_values!$D$10)</f>
        <v>335</v>
      </c>
      <c r="S8" s="89">
        <f>g_input_values!G17*g_input_values!$D$10+g_input_values!H17*g_input_values!$H$10+g_input_values!I17*g_input_values!$D$10</f>
        <v>288</v>
      </c>
      <c r="T8" s="89">
        <f>g_input_values!J17*g_input_values!$D$10+g_input_values!K17*g_input_values!$H$10+g_input_values!L17*g_input_values!$D$10</f>
        <v>275</v>
      </c>
      <c r="U8" s="89">
        <f>g_input_values!M17*g_input_values!$D$10+g_input_values!N17*g_input_values!$H$10+g_input_values!O17*g_input_values!$D$10</f>
        <v>265</v>
      </c>
      <c r="V8" s="89">
        <f>g_input_values!P17*g_input_values!$D$10+g_input_values!Q17*g_input_values!$H$10+g_input_values!R17*g_input_values!$D$10</f>
        <v>220</v>
      </c>
      <c r="W8" s="89">
        <f>g_input_values!S17*g_input_values!$D$10+g_input_values!T17*g_input_values!$H$10+g_input_values!U17*g_input_values!$D$10</f>
        <v>300</v>
      </c>
      <c r="X8" s="89">
        <f>g_input_values!V17*g_input_values!$D$10+g_input_values!W17*g_input_values!$H$10+g_input_values!X17*g_input_values!$F$10</f>
        <v>673.09999999999991</v>
      </c>
      <c r="Y8" s="89">
        <f>g_input_values!Y17*g_input_values!$D$10+g_input_values!Z17*g_input_values!$H$10+g_input_values!AA17*g_input_values!$F$10</f>
        <v>612.29999999999995</v>
      </c>
      <c r="Z8" s="89">
        <f>g_input_values!AB17*g_input_values!$D$10+g_input_values!AC17*g_input_values!$H$10+g_input_values!AD17*g_input_values!$F$10</f>
        <v>549.6</v>
      </c>
    </row>
    <row r="9" spans="1:31" ht="15.75" customHeight="1" x14ac:dyDescent="0.25">
      <c r="A9" s="89" t="s">
        <v>37</v>
      </c>
      <c r="B9" s="79">
        <v>51.800000000000004</v>
      </c>
      <c r="C9" s="89" t="s">
        <v>28</v>
      </c>
      <c r="D9" s="79">
        <f t="shared" si="0"/>
        <v>8</v>
      </c>
      <c r="E9" s="79" t="str">
        <f>IF(Granite_Simplified_Appraisal!$C$3=A9,D9,"")</f>
        <v/>
      </c>
      <c r="F9" s="79" t="str">
        <f t="shared" si="1"/>
        <v/>
      </c>
      <c r="G9" s="82"/>
      <c r="H9" s="82"/>
      <c r="I9" s="82"/>
      <c r="J9" s="82"/>
      <c r="K9" s="82"/>
      <c r="L9" s="82"/>
      <c r="M9" s="82"/>
      <c r="N9" s="82"/>
      <c r="O9" s="82"/>
      <c r="P9" s="143"/>
      <c r="Q9" s="89" t="s">
        <v>36</v>
      </c>
      <c r="R9" s="89">
        <f>(g_input_values!D18*g_input_values!$F$10+g_input_values!E18*g_input_values!$H$10+g_input_values!F18*g_input_values!$D$10)</f>
        <v>526.5</v>
      </c>
      <c r="S9" s="89">
        <f>g_input_values!G18*g_input_values!$F$10+g_input_values!H18*g_input_values!$H$10+g_input_values!I18*g_input_values!$D$10</f>
        <v>514.5</v>
      </c>
      <c r="T9" s="89">
        <f>g_input_values!J18*g_input_values!$F$10+g_input_values!K18*g_input_values!$H$10+g_input_values!L18*g_input_values!$D$10</f>
        <v>511.5</v>
      </c>
      <c r="U9" s="89">
        <f>g_input_values!M18*g_input_values!$F$10+g_input_values!N18*g_input_values!$H$10+g_input_values!O18*g_input_values!$D$10</f>
        <v>519.5</v>
      </c>
      <c r="V9" s="89">
        <f>g_input_values!P18*g_input_values!$F$10+g_input_values!Q18*g_input_values!$H$10+g_input_values!R18*g_input_values!$D$10</f>
        <v>490.5</v>
      </c>
      <c r="W9" s="89">
        <f>g_input_values!S18*g_input_values!$F$10+g_input_values!T18*g_input_values!$H$10+g_input_values!U18*g_input_values!$D$10</f>
        <v>673.09999999999991</v>
      </c>
      <c r="X9" s="89">
        <f>g_input_values!V18*g_input_values!$F$10+g_input_values!W18*g_input_values!$H$10+g_input_values!X18*g_input_values!$F$10</f>
        <v>285</v>
      </c>
      <c r="Y9" s="89">
        <f>g_input_values!Y18*g_input_values!$F$10+g_input_values!Z18*g_input_values!$H$10+g_input_values!AA18*g_input_values!$F$10</f>
        <v>457.9</v>
      </c>
      <c r="Z9" s="89">
        <f>g_input_values!AB18*g_input_values!$F$10+g_input_values!AC18*g_input_values!$H$10+g_input_values!AD18*g_input_values!$F$10</f>
        <v>456</v>
      </c>
    </row>
    <row r="10" spans="1:31" ht="13" x14ac:dyDescent="0.3">
      <c r="A10" s="89" t="s">
        <v>6</v>
      </c>
      <c r="B10" s="79">
        <v>60</v>
      </c>
      <c r="C10" s="89" t="s">
        <v>28</v>
      </c>
      <c r="D10" s="79">
        <f t="shared" si="0"/>
        <v>9</v>
      </c>
      <c r="E10" s="79" t="str">
        <f>IF(Granite_Simplified_Appraisal!$C$3=A10,D10,"")</f>
        <v/>
      </c>
      <c r="F10" s="79" t="str">
        <f t="shared" si="1"/>
        <v/>
      </c>
      <c r="G10" s="82"/>
      <c r="H10" s="79"/>
      <c r="I10" s="88" t="s">
        <v>29</v>
      </c>
      <c r="J10" s="88" t="s">
        <v>30</v>
      </c>
      <c r="K10" s="88" t="s">
        <v>23</v>
      </c>
      <c r="L10" s="82"/>
      <c r="M10" s="82"/>
      <c r="N10" s="82"/>
      <c r="O10" s="82"/>
      <c r="P10" s="143"/>
      <c r="Q10" s="89" t="s">
        <v>37</v>
      </c>
      <c r="R10" s="89">
        <f>(g_input_values!D19*g_input_values!$F$10+g_input_values!E19*g_input_values!$H$10+g_input_values!F19*g_input_values!$D$10)</f>
        <v>464.37</v>
      </c>
      <c r="S10" s="89">
        <f>g_input_values!G19*g_input_values!$F$10+g_input_values!H19*g_input_values!$H$10+g_input_values!I19*g_input_values!$D$10</f>
        <v>452.37</v>
      </c>
      <c r="T10" s="89">
        <f>g_input_values!J19*g_input_values!$F$10+g_input_values!K19*g_input_values!$H$10+g_input_values!L19*g_input_values!$D$10</f>
        <v>449.37</v>
      </c>
      <c r="U10" s="89">
        <f>g_input_values!M19*g_input_values!$F$10+g_input_values!N19*g_input_values!$H$10+g_input_values!O19*g_input_values!$D$10</f>
        <v>457.37</v>
      </c>
      <c r="V10" s="89">
        <f>g_input_values!P19*g_input_values!$F$10+g_input_values!Q19*g_input_values!$H$10+g_input_values!R19*g_input_values!$D$10</f>
        <v>585.5</v>
      </c>
      <c r="W10" s="89">
        <f>g_input_values!S19*g_input_values!$F$10+g_input_values!T19*g_input_values!$H$10+g_input_values!U19*g_input_values!$D$10</f>
        <v>612.29999999999995</v>
      </c>
      <c r="X10" s="89">
        <f>g_input_values!V19*g_input_values!$F$10+g_input_values!W19*g_input_values!$H$10+g_input_values!X19*g_input_values!$F$10</f>
        <v>457.9</v>
      </c>
      <c r="Y10" s="89">
        <f>g_input_values!Y19*g_input_values!$F$10+g_input_values!Z19*g_input_values!$H$10+g_input_values!AA19*g_input_values!$F$10</f>
        <v>285</v>
      </c>
      <c r="Z10" s="89">
        <f>g_input_values!AB19*g_input_values!$F$10+g_input_values!AC19*g_input_values!$H$10+g_input_values!AD19*g_input_values!$F$10</f>
        <v>429.4</v>
      </c>
    </row>
    <row r="11" spans="1:31" ht="13" x14ac:dyDescent="0.3">
      <c r="E11" s="79" t="str">
        <f>IF($I$2=A11,D11,"")</f>
        <v/>
      </c>
      <c r="F11" s="79" t="str">
        <f t="shared" si="1"/>
        <v/>
      </c>
      <c r="G11" s="82"/>
      <c r="H11" s="88" t="s">
        <v>22</v>
      </c>
      <c r="I11" s="81" t="str">
        <f t="array" ref="I11">IFERROR(INDEX(g_impacts_calculator_simplified!$A$2:$C$10,g_impacts_calculator_simplified!$F$2,COLUMNS(K$2:K10)),"")</f>
        <v>China</v>
      </c>
      <c r="J11" s="87">
        <f>J3*Granite_Simplified_Appraisal!$H$4</f>
        <v>531</v>
      </c>
      <c r="K11" s="79" t="s">
        <v>45</v>
      </c>
      <c r="L11" s="82"/>
      <c r="M11" s="82"/>
      <c r="N11" s="82"/>
      <c r="O11" s="82"/>
      <c r="P11" s="143"/>
      <c r="Q11" s="89" t="s">
        <v>6</v>
      </c>
      <c r="R11" s="89">
        <f>(g_input_values!D20*g_input_values!$F$10+g_input_values!E20*g_input_values!$H$10+g_input_values!F20*g_input_values!$D$10)</f>
        <v>401.1</v>
      </c>
      <c r="S11" s="89">
        <f>g_input_values!G20*g_input_values!$F$10+g_input_values!H20*g_input_values!$H$10+g_input_values!I20*g_input_values!$D$10</f>
        <v>389.1</v>
      </c>
      <c r="T11" s="89">
        <f>g_input_values!J20*g_input_values!$F$10+g_input_values!K20*g_input_values!$H$10+g_input_values!L20*g_input_values!$D$10</f>
        <v>386.1</v>
      </c>
      <c r="U11" s="89">
        <f>g_input_values!M20*g_input_values!$F$10+g_input_values!N20*g_input_values!$H$10+g_input_values!O20*g_input_values!$D$10</f>
        <v>394.1</v>
      </c>
      <c r="V11" s="89">
        <f>g_input_values!P20*g_input_values!$F$10+g_input_values!Q20*g_input_values!$H$10+g_input_values!R20*g_input_values!$D$10</f>
        <v>490.5</v>
      </c>
      <c r="W11" s="89">
        <f>g_input_values!S20*g_input_values!$F$10+g_input_values!T20*g_input_values!$H$10+g_input_values!U20*g_input_values!$D$10</f>
        <v>549.6</v>
      </c>
      <c r="X11" s="89">
        <f>g_input_values!V20*g_input_values!$F$10+g_input_values!W20*g_input_values!$H$10+g_input_values!X20*g_input_values!$F$10</f>
        <v>456</v>
      </c>
      <c r="Y11" s="89">
        <f>g_input_values!Y20*g_input_values!$F$10+g_input_values!Z20*g_input_values!$H$10+g_input_values!AA20*g_input_values!$F$10</f>
        <v>429.4</v>
      </c>
      <c r="Z11" s="89">
        <f>g_input_values!AB20*g_input_values!$F$10+g_input_values!AC20*g_input_values!$H$10+g_input_values!AD20*g_input_values!$F$10</f>
        <v>190</v>
      </c>
    </row>
    <row r="12" spans="1:31" ht="13" x14ac:dyDescent="0.3">
      <c r="H12" s="88" t="s">
        <v>38</v>
      </c>
      <c r="I12" s="81" t="str">
        <f>CONCATENATE("Trip from ",Granite_Simplified_Appraisal!$C$3," to ",Granite_Simplified_Appraisal!$C$5)</f>
        <v>Trip from China to China</v>
      </c>
      <c r="J12" s="87">
        <f>J4*Granite_Simplified_Appraisal!$H$4</f>
        <v>2850</v>
      </c>
      <c r="K12" s="79" t="s">
        <v>45</v>
      </c>
      <c r="N12" s="79"/>
    </row>
    <row r="13" spans="1:31" ht="13" x14ac:dyDescent="0.3">
      <c r="A13" s="88" t="s">
        <v>102</v>
      </c>
      <c r="B13" s="88" t="s">
        <v>42</v>
      </c>
      <c r="C13" s="88" t="s">
        <v>23</v>
      </c>
      <c r="D13" s="89" t="s">
        <v>24</v>
      </c>
      <c r="E13" s="89" t="s">
        <v>25</v>
      </c>
      <c r="F13" s="89" t="s">
        <v>26</v>
      </c>
      <c r="H13" s="88" t="s">
        <v>42</v>
      </c>
      <c r="I13" s="81" t="str">
        <f t="array" ref="I13">INDEX($A$14:$C$22,$F$14,1)</f>
        <v>China</v>
      </c>
      <c r="J13" s="87">
        <f>J5*Granite_Simplified_Appraisal!$H$4</f>
        <v>670</v>
      </c>
      <c r="K13" s="79" t="s">
        <v>45</v>
      </c>
      <c r="N13" s="79"/>
      <c r="R13" s="79"/>
      <c r="S13" s="79"/>
      <c r="T13" s="79"/>
      <c r="U13" s="79"/>
      <c r="V13" s="79"/>
      <c r="W13" s="79"/>
      <c r="X13" s="79"/>
    </row>
    <row r="14" spans="1:31" ht="70" customHeight="1" x14ac:dyDescent="0.3">
      <c r="A14" s="89" t="s">
        <v>2</v>
      </c>
      <c r="B14" s="79">
        <v>54.4</v>
      </c>
      <c r="C14" s="89" t="s">
        <v>28</v>
      </c>
      <c r="D14" s="79">
        <f t="shared" ref="D14:D22" si="3">ROWS($A$14:A14)</f>
        <v>1</v>
      </c>
      <c r="E14" s="79" t="str">
        <f>IF(Granite_Simplified_Appraisal!$C$5=A14,D14,"")</f>
        <v/>
      </c>
      <c r="F14" s="79">
        <f>IFERROR(SMALL($E$14:$E$27,ROWS($E$14:E14)),"")</f>
        <v>7</v>
      </c>
      <c r="H14" s="88" t="s">
        <v>43</v>
      </c>
      <c r="I14" s="81" t="str">
        <f>CONCATENATE("Trip from ",Granite_Simplified_Appraisal!$C$5," to ",Granite_Simplified_Appraisal!$C$7)</f>
        <v>Trip from China to Central Scotland (North)</v>
      </c>
      <c r="J14" s="87">
        <f>J6*Granite_Simplified_Appraisal!$H$4</f>
        <v>5145</v>
      </c>
      <c r="K14" s="79" t="s">
        <v>45</v>
      </c>
      <c r="N14" s="79"/>
      <c r="R14" s="81" t="s">
        <v>130</v>
      </c>
      <c r="S14" s="79"/>
      <c r="T14" s="81" t="s">
        <v>131</v>
      </c>
      <c r="U14" s="79"/>
      <c r="V14" s="81" t="s">
        <v>132</v>
      </c>
      <c r="W14" s="79"/>
      <c r="X14" s="81" t="s">
        <v>133</v>
      </c>
    </row>
    <row r="15" spans="1:31" ht="13" x14ac:dyDescent="0.3">
      <c r="A15" s="89" t="s">
        <v>32</v>
      </c>
      <c r="B15" s="79">
        <v>54.4</v>
      </c>
      <c r="C15" s="89" t="s">
        <v>28</v>
      </c>
      <c r="D15" s="79">
        <f t="shared" si="3"/>
        <v>2</v>
      </c>
      <c r="E15" s="79" t="str">
        <f>IF(Granite_Simplified_Appraisal!$C$5=A15,D15,"")</f>
        <v/>
      </c>
      <c r="F15" s="79" t="str">
        <f t="shared" ref="F15:F27" si="4">IFERROR(SMALL($E$2:$E$9,ROWS($E$2:E15)),"")</f>
        <v/>
      </c>
      <c r="H15" s="88" t="s">
        <v>44</v>
      </c>
      <c r="J15" s="85">
        <f>SUM(J11:J14)</f>
        <v>9196</v>
      </c>
      <c r="K15" s="79" t="s">
        <v>45</v>
      </c>
      <c r="N15" s="79"/>
    </row>
    <row r="16" spans="1:31" ht="15.75" customHeight="1" x14ac:dyDescent="0.25">
      <c r="A16" s="89" t="s">
        <v>33</v>
      </c>
      <c r="B16" s="79">
        <v>54.4</v>
      </c>
      <c r="C16" s="89" t="s">
        <v>28</v>
      </c>
      <c r="D16" s="79">
        <f t="shared" si="3"/>
        <v>3</v>
      </c>
      <c r="E16" s="79" t="str">
        <f>IF(Granite_Simplified_Appraisal!$C$5=A16,D16,"")</f>
        <v/>
      </c>
      <c r="F16" s="79" t="str">
        <f t="shared" si="4"/>
        <v/>
      </c>
      <c r="H16" s="79"/>
      <c r="I16" s="79"/>
      <c r="J16" s="79"/>
      <c r="K16" s="79"/>
      <c r="L16" s="79"/>
      <c r="M16" s="79"/>
      <c r="N16" s="79"/>
    </row>
    <row r="17" spans="1:64" ht="15.75" customHeight="1" x14ac:dyDescent="0.25">
      <c r="A17" s="89" t="s">
        <v>7</v>
      </c>
      <c r="B17" s="79">
        <v>54.4</v>
      </c>
      <c r="C17" s="89" t="s">
        <v>28</v>
      </c>
      <c r="D17" s="79">
        <f t="shared" si="3"/>
        <v>4</v>
      </c>
      <c r="E17" s="79" t="str">
        <f>IF(Granite_Simplified_Appraisal!$C$5=A17,D17,"")</f>
        <v/>
      </c>
      <c r="F17" s="79" t="str">
        <f t="shared" si="4"/>
        <v/>
      </c>
    </row>
    <row r="18" spans="1:64" ht="15.75" customHeight="1" x14ac:dyDescent="0.25">
      <c r="A18" s="89" t="s">
        <v>34</v>
      </c>
      <c r="B18" s="79">
        <v>54.4</v>
      </c>
      <c r="C18" s="89" t="s">
        <v>28</v>
      </c>
      <c r="D18" s="79">
        <f t="shared" si="3"/>
        <v>5</v>
      </c>
      <c r="E18" s="79" t="str">
        <f>IF(Granite_Simplified_Appraisal!$C$5=A18,D18,"")</f>
        <v/>
      </c>
      <c r="F18" s="79" t="str">
        <f t="shared" si="4"/>
        <v/>
      </c>
      <c r="H18" s="79"/>
      <c r="I18" s="79"/>
      <c r="J18" s="89" t="s">
        <v>28</v>
      </c>
      <c r="K18" s="79"/>
      <c r="L18" s="89" t="s">
        <v>45</v>
      </c>
      <c r="M18" s="79"/>
      <c r="N18" s="79"/>
    </row>
    <row r="19" spans="1:64" ht="15.75" customHeight="1" x14ac:dyDescent="0.25">
      <c r="A19" s="89" t="s">
        <v>35</v>
      </c>
      <c r="B19" s="79">
        <v>59.6</v>
      </c>
      <c r="C19" s="89" t="s">
        <v>28</v>
      </c>
      <c r="D19" s="79">
        <f t="shared" si="3"/>
        <v>6</v>
      </c>
      <c r="E19" s="79" t="str">
        <f>IF(Granite_Simplified_Appraisal!$C$5=A19,D19,"")</f>
        <v/>
      </c>
      <c r="F19" s="79" t="str">
        <f t="shared" si="4"/>
        <v/>
      </c>
      <c r="H19" s="79"/>
      <c r="I19" s="89" t="s">
        <v>22</v>
      </c>
      <c r="J19" s="85">
        <f>$J$3</f>
        <v>53.1</v>
      </c>
      <c r="K19" s="89" t="s">
        <v>22</v>
      </c>
      <c r="L19" s="85">
        <f>J19*Granite_Simplified_Appraisal!$H$4</f>
        <v>531</v>
      </c>
      <c r="N19" s="79"/>
    </row>
    <row r="20" spans="1:64" ht="15.75" customHeight="1" x14ac:dyDescent="0.25">
      <c r="A20" s="89" t="s">
        <v>36</v>
      </c>
      <c r="B20" s="79">
        <v>67</v>
      </c>
      <c r="C20" s="89" t="s">
        <v>28</v>
      </c>
      <c r="D20" s="79">
        <f t="shared" si="3"/>
        <v>7</v>
      </c>
      <c r="E20" s="79">
        <f>IF(Granite_Simplified_Appraisal!$C$5=A20,D20,"")</f>
        <v>7</v>
      </c>
      <c r="F20" s="79" t="str">
        <f t="shared" si="4"/>
        <v/>
      </c>
      <c r="H20" s="79"/>
      <c r="I20" s="89" t="s">
        <v>38</v>
      </c>
      <c r="J20" s="85">
        <f>$J$4*$Q$20</f>
        <v>447.45000000000005</v>
      </c>
      <c r="K20" s="89" t="s">
        <v>38</v>
      </c>
      <c r="L20" s="85">
        <f>J20*Granite_Simplified_Appraisal!$H$4</f>
        <v>4474.5</v>
      </c>
      <c r="N20" s="79"/>
      <c r="P20" s="89" t="s">
        <v>46</v>
      </c>
      <c r="Q20" s="89">
        <v>1.57</v>
      </c>
    </row>
    <row r="21" spans="1:64" ht="15.75" customHeight="1" x14ac:dyDescent="0.25">
      <c r="A21" s="89" t="s">
        <v>37</v>
      </c>
      <c r="B21" s="79">
        <v>71.5</v>
      </c>
      <c r="C21" s="89" t="s">
        <v>28</v>
      </c>
      <c r="D21" s="79">
        <f t="shared" si="3"/>
        <v>8</v>
      </c>
      <c r="E21" s="79" t="str">
        <f>IF(Granite_Simplified_Appraisal!$C$5=A21,D21,"")</f>
        <v/>
      </c>
      <c r="F21" s="79" t="str">
        <f t="shared" si="4"/>
        <v/>
      </c>
      <c r="H21" s="79"/>
      <c r="I21" s="89" t="s">
        <v>42</v>
      </c>
      <c r="J21" s="85">
        <f>$J$5</f>
        <v>67</v>
      </c>
      <c r="K21" s="89" t="s">
        <v>42</v>
      </c>
      <c r="L21" s="85">
        <f>J21*Granite_Simplified_Appraisal!$H$4</f>
        <v>670</v>
      </c>
      <c r="N21" s="79"/>
    </row>
    <row r="22" spans="1:64" ht="15.75" customHeight="1" x14ac:dyDescent="0.25">
      <c r="A22" s="89" t="s">
        <v>6</v>
      </c>
      <c r="B22" s="79">
        <v>75.199999999999989</v>
      </c>
      <c r="C22" s="89" t="s">
        <v>28</v>
      </c>
      <c r="D22" s="79">
        <f t="shared" si="3"/>
        <v>9</v>
      </c>
      <c r="E22" s="79" t="str">
        <f>IF(Granite_Simplified_Appraisal!$C$5=A22,D22,"")</f>
        <v/>
      </c>
      <c r="F22" s="79" t="str">
        <f t="shared" si="4"/>
        <v/>
      </c>
      <c r="H22" s="79"/>
      <c r="I22" s="89" t="s">
        <v>43</v>
      </c>
      <c r="J22" s="85">
        <f>$J$6</f>
        <v>514.5</v>
      </c>
      <c r="K22" s="89" t="s">
        <v>43</v>
      </c>
      <c r="L22" s="85">
        <f>J22*Granite_Simplified_Appraisal!$H$4</f>
        <v>5145</v>
      </c>
      <c r="N22" s="79"/>
    </row>
    <row r="23" spans="1:64" ht="15.75" customHeight="1" x14ac:dyDescent="0.25">
      <c r="E23" s="79" t="str">
        <f t="shared" ref="E23:E27" si="5">IF($I$4=A23,D23,"")</f>
        <v/>
      </c>
      <c r="F23" s="79" t="str">
        <f t="shared" si="4"/>
        <v/>
      </c>
      <c r="H23" s="79"/>
      <c r="I23" s="89" t="s">
        <v>44</v>
      </c>
      <c r="J23" s="85">
        <f>SUM(J19:J22)</f>
        <v>1082.0500000000002</v>
      </c>
      <c r="K23" s="89" t="s">
        <v>44</v>
      </c>
      <c r="L23" s="85">
        <f>SUM(L19:L22)</f>
        <v>10820.5</v>
      </c>
      <c r="N23" s="79"/>
    </row>
    <row r="24" spans="1:64" ht="15.75" customHeight="1" x14ac:dyDescent="0.25">
      <c r="E24" s="79" t="str">
        <f t="shared" si="5"/>
        <v/>
      </c>
      <c r="F24" s="79" t="str">
        <f t="shared" si="4"/>
        <v/>
      </c>
      <c r="H24" s="79"/>
      <c r="N24" s="79"/>
    </row>
    <row r="25" spans="1:64" ht="15.75" customHeight="1" x14ac:dyDescent="0.25">
      <c r="E25" s="79" t="str">
        <f t="shared" si="5"/>
        <v/>
      </c>
      <c r="F25" s="79" t="str">
        <f t="shared" si="4"/>
        <v/>
      </c>
      <c r="H25" s="138"/>
      <c r="I25" s="138"/>
      <c r="J25" s="138"/>
      <c r="K25" s="138"/>
      <c r="L25" s="138"/>
      <c r="M25" s="138"/>
      <c r="N25" s="138"/>
    </row>
    <row r="26" spans="1:64" ht="15.75" customHeight="1" x14ac:dyDescent="0.25">
      <c r="E26" s="79" t="str">
        <f t="shared" si="5"/>
        <v/>
      </c>
      <c r="F26" s="79" t="str">
        <f t="shared" si="4"/>
        <v/>
      </c>
    </row>
    <row r="27" spans="1:64" ht="15.75" customHeight="1" x14ac:dyDescent="0.25">
      <c r="A27" s="89" t="s">
        <v>20</v>
      </c>
      <c r="E27" s="79" t="str">
        <f t="shared" si="5"/>
        <v/>
      </c>
      <c r="F27" s="79" t="str">
        <f t="shared" si="4"/>
        <v/>
      </c>
    </row>
    <row r="28" spans="1:64" ht="15.75" customHeight="1" x14ac:dyDescent="0.25">
      <c r="A28" s="89" t="s">
        <v>18</v>
      </c>
      <c r="J28" s="137" t="s">
        <v>22</v>
      </c>
      <c r="K28" s="89" t="s">
        <v>47</v>
      </c>
      <c r="L28" s="89">
        <v>1</v>
      </c>
      <c r="M28" s="89">
        <v>2</v>
      </c>
      <c r="N28" s="89">
        <v>3</v>
      </c>
      <c r="O28" s="89">
        <v>4</v>
      </c>
      <c r="P28" s="89">
        <v>5</v>
      </c>
      <c r="Q28" s="89">
        <v>6</v>
      </c>
      <c r="R28" s="89">
        <v>7</v>
      </c>
      <c r="S28" s="89">
        <v>8</v>
      </c>
      <c r="T28" s="89">
        <v>9</v>
      </c>
      <c r="U28" s="89">
        <v>10</v>
      </c>
      <c r="V28" s="89">
        <v>11</v>
      </c>
      <c r="W28" s="89">
        <v>12</v>
      </c>
      <c r="X28" s="89">
        <v>13</v>
      </c>
      <c r="Y28" s="89">
        <v>14</v>
      </c>
      <c r="Z28" s="89">
        <v>15</v>
      </c>
      <c r="AA28" s="89">
        <v>16</v>
      </c>
      <c r="AB28" s="89">
        <v>17</v>
      </c>
      <c r="AC28" s="89">
        <v>18</v>
      </c>
      <c r="AD28" s="89">
        <v>19</v>
      </c>
      <c r="AE28" s="89">
        <v>20</v>
      </c>
      <c r="AF28" s="89">
        <v>21</v>
      </c>
      <c r="AG28" s="89">
        <v>22</v>
      </c>
      <c r="AH28" s="89">
        <v>23</v>
      </c>
      <c r="AI28" s="89">
        <v>24</v>
      </c>
      <c r="AJ28" s="89">
        <v>25</v>
      </c>
      <c r="AK28" s="89">
        <v>26</v>
      </c>
      <c r="AL28" s="89">
        <v>27</v>
      </c>
      <c r="AM28" s="89">
        <v>28</v>
      </c>
      <c r="AN28" s="89">
        <v>29</v>
      </c>
      <c r="AO28" s="89">
        <v>30</v>
      </c>
      <c r="AP28" s="89">
        <v>31</v>
      </c>
      <c r="AQ28" s="89">
        <v>32</v>
      </c>
      <c r="AR28" s="89">
        <v>33</v>
      </c>
      <c r="AS28" s="89">
        <v>34</v>
      </c>
      <c r="AT28" s="89">
        <v>35</v>
      </c>
      <c r="AU28" s="89">
        <v>36</v>
      </c>
      <c r="AV28" s="89">
        <v>37</v>
      </c>
      <c r="AW28" s="89">
        <v>38</v>
      </c>
      <c r="AX28" s="89">
        <v>39</v>
      </c>
      <c r="AY28" s="89">
        <v>40</v>
      </c>
      <c r="AZ28" s="89">
        <v>41</v>
      </c>
      <c r="BA28" s="89">
        <v>42</v>
      </c>
      <c r="BB28" s="89">
        <v>43</v>
      </c>
      <c r="BC28" s="89">
        <v>44</v>
      </c>
      <c r="BD28" s="89">
        <v>45</v>
      </c>
      <c r="BE28" s="89">
        <v>46</v>
      </c>
      <c r="BF28" s="89">
        <v>47</v>
      </c>
      <c r="BG28" s="89">
        <v>48</v>
      </c>
      <c r="BH28" s="89">
        <v>49</v>
      </c>
      <c r="BI28" s="89">
        <v>50</v>
      </c>
      <c r="BJ28" s="89" t="s">
        <v>48</v>
      </c>
      <c r="BK28" s="89" t="s">
        <v>49</v>
      </c>
      <c r="BL28" s="89" t="s">
        <v>50</v>
      </c>
    </row>
    <row r="29" spans="1:64" ht="15.75" customHeight="1" x14ac:dyDescent="0.25">
      <c r="J29" s="143"/>
      <c r="K29" s="89" t="s">
        <v>2</v>
      </c>
      <c r="L29" s="89">
        <f ca="1">RANDBETWEEN(MIN(g_input_values!$D$2:$D$4),MAX(g_input_values!$D$2:$D$4))</f>
        <v>39</v>
      </c>
      <c r="M29" s="89">
        <f ca="1">RANDBETWEEN(MIN(g_input_values!$D$2:$D$4),MAX(g_input_values!$D$2:$D$4))</f>
        <v>40</v>
      </c>
      <c r="N29" s="89">
        <f ca="1">RANDBETWEEN(MIN(g_input_values!$D$2:$D$4),MAX(g_input_values!$D$2:$D$4))</f>
        <v>29</v>
      </c>
      <c r="O29" s="89">
        <f ca="1">RANDBETWEEN(MIN(g_input_values!$D$2:$D$4),MAX(g_input_values!$D$2:$D$4))</f>
        <v>26</v>
      </c>
      <c r="P29" s="89">
        <f ca="1">RANDBETWEEN(MIN(g_input_values!$D$2:$D$4),MAX(g_input_values!$D$2:$D$4))</f>
        <v>27</v>
      </c>
      <c r="Q29" s="89">
        <f ca="1">RANDBETWEEN(MIN(g_input_values!$D$2:$D$4),MAX(g_input_values!$D$2:$D$4))</f>
        <v>52</v>
      </c>
      <c r="R29" s="89">
        <f ca="1">RANDBETWEEN(MIN(g_input_values!$D$2:$D$4),MAX(g_input_values!$D$2:$D$4))</f>
        <v>34</v>
      </c>
      <c r="S29" s="89">
        <f ca="1">RANDBETWEEN(MIN(g_input_values!$D$2:$D$4),MAX(g_input_values!$D$2:$D$4))</f>
        <v>23</v>
      </c>
      <c r="T29" s="89">
        <f ca="1">RANDBETWEEN(MIN(g_input_values!$D$2:$D$4),MAX(g_input_values!$D$2:$D$4))</f>
        <v>34</v>
      </c>
      <c r="U29" s="89">
        <f ca="1">RANDBETWEEN(MIN(g_input_values!$D$2:$D$4),MAX(g_input_values!$D$2:$D$4))</f>
        <v>40</v>
      </c>
      <c r="V29" s="89">
        <f ca="1">RANDBETWEEN(MIN(g_input_values!$D$2:$D$4),MAX(g_input_values!$D$2:$D$4))</f>
        <v>40</v>
      </c>
      <c r="W29" s="89">
        <f ca="1">RANDBETWEEN(MIN(g_input_values!$D$2:$D$4),MAX(g_input_values!$D$2:$D$4))</f>
        <v>34</v>
      </c>
      <c r="X29" s="89">
        <f ca="1">RANDBETWEEN(MIN(g_input_values!$D$2:$D$4),MAX(g_input_values!$D$2:$D$4))</f>
        <v>27</v>
      </c>
      <c r="Y29" s="89">
        <f ca="1">RANDBETWEEN(MIN(g_input_values!$D$2:$D$4),MAX(g_input_values!$D$2:$D$4))</f>
        <v>18</v>
      </c>
      <c r="Z29" s="89">
        <f ca="1">RANDBETWEEN(MIN(g_input_values!$D$2:$D$4),MAX(g_input_values!$D$2:$D$4))</f>
        <v>35</v>
      </c>
      <c r="AA29" s="89">
        <f ca="1">RANDBETWEEN(MIN(g_input_values!$D$2:$D$4),MAX(g_input_values!$D$2:$D$4))</f>
        <v>42</v>
      </c>
      <c r="AB29" s="89">
        <f ca="1">RANDBETWEEN(MIN(g_input_values!$D$2:$D$4),MAX(g_input_values!$D$2:$D$4))</f>
        <v>46</v>
      </c>
      <c r="AC29" s="89">
        <f ca="1">RANDBETWEEN(MIN(g_input_values!$D$2:$D$4),MAX(g_input_values!$D$2:$D$4))</f>
        <v>56</v>
      </c>
      <c r="AD29" s="89">
        <f ca="1">RANDBETWEEN(MIN(g_input_values!$D$2:$D$4),MAX(g_input_values!$D$2:$D$4))</f>
        <v>56</v>
      </c>
      <c r="AE29" s="89">
        <f ca="1">RANDBETWEEN(MIN(g_input_values!$D$2:$D$4),MAX(g_input_values!$D$2:$D$4))</f>
        <v>29</v>
      </c>
      <c r="AF29" s="89">
        <f ca="1">RANDBETWEEN(MIN(g_input_values!$D$2:$D$4),MAX(g_input_values!$D$2:$D$4))</f>
        <v>18</v>
      </c>
      <c r="AG29" s="89">
        <f ca="1">RANDBETWEEN(MIN(g_input_values!$D$2:$D$4),MAX(g_input_values!$D$2:$D$4))</f>
        <v>30</v>
      </c>
      <c r="AH29" s="89">
        <f ca="1">RANDBETWEEN(MIN(g_input_values!$D$2:$D$4),MAX(g_input_values!$D$2:$D$4))</f>
        <v>19</v>
      </c>
      <c r="AI29" s="89">
        <f ca="1">RANDBETWEEN(MIN(g_input_values!$D$2:$D$4),MAX(g_input_values!$D$2:$D$4))</f>
        <v>54</v>
      </c>
      <c r="AJ29" s="89">
        <f ca="1">RANDBETWEEN(MIN(g_input_values!$D$2:$D$4),MAX(g_input_values!$D$2:$D$4))</f>
        <v>24</v>
      </c>
      <c r="AK29" s="89">
        <f ca="1">RANDBETWEEN(MIN(g_input_values!$D$2:$D$4),MAX(g_input_values!$D$2:$D$4))</f>
        <v>43</v>
      </c>
      <c r="AL29" s="89">
        <f ca="1">RANDBETWEEN(MIN(g_input_values!$D$2:$D$4),MAX(g_input_values!$D$2:$D$4))</f>
        <v>52</v>
      </c>
      <c r="AM29" s="89">
        <f ca="1">RANDBETWEEN(MIN(g_input_values!$D$2:$D$4),MAX(g_input_values!$D$2:$D$4))</f>
        <v>31</v>
      </c>
      <c r="AN29" s="89">
        <f ca="1">RANDBETWEEN(MIN(g_input_values!$D$2:$D$4),MAX(g_input_values!$D$2:$D$4))</f>
        <v>47</v>
      </c>
      <c r="AO29" s="89">
        <f ca="1">RANDBETWEEN(MIN(g_input_values!$D$2:$D$4),MAX(g_input_values!$D$2:$D$4))</f>
        <v>52</v>
      </c>
      <c r="AP29" s="89">
        <f ca="1">RANDBETWEEN(MIN(g_input_values!$D$2:$D$4),MAX(g_input_values!$D$2:$D$4))</f>
        <v>25</v>
      </c>
      <c r="AQ29" s="89">
        <f ca="1">RANDBETWEEN(MIN(g_input_values!$D$2:$D$4),MAX(g_input_values!$D$2:$D$4))</f>
        <v>21</v>
      </c>
      <c r="AR29" s="89">
        <f ca="1">RANDBETWEEN(MIN(g_input_values!$D$2:$D$4),MAX(g_input_values!$D$2:$D$4))</f>
        <v>36</v>
      </c>
      <c r="AS29" s="89">
        <f ca="1">RANDBETWEEN(MIN(g_input_values!$D$2:$D$4),MAX(g_input_values!$D$2:$D$4))</f>
        <v>28</v>
      </c>
      <c r="AT29" s="89">
        <f ca="1">RANDBETWEEN(MIN(g_input_values!$D$2:$D$4),MAX(g_input_values!$D$2:$D$4))</f>
        <v>43</v>
      </c>
      <c r="AU29" s="89">
        <f ca="1">RANDBETWEEN(MIN(g_input_values!$D$2:$D$4),MAX(g_input_values!$D$2:$D$4))</f>
        <v>37</v>
      </c>
      <c r="AV29" s="89">
        <f ca="1">RANDBETWEEN(MIN(g_input_values!$D$2:$D$4),MAX(g_input_values!$D$2:$D$4))</f>
        <v>56</v>
      </c>
      <c r="AW29" s="89">
        <f ca="1">RANDBETWEEN(MIN(g_input_values!$D$2:$D$4),MAX(g_input_values!$D$2:$D$4))</f>
        <v>42</v>
      </c>
      <c r="AX29" s="89">
        <f ca="1">RANDBETWEEN(MIN(g_input_values!$D$2:$D$4),MAX(g_input_values!$D$2:$D$4))</f>
        <v>32</v>
      </c>
      <c r="AY29" s="89">
        <f ca="1">RANDBETWEEN(MIN(g_input_values!$D$2:$D$4),MAX(g_input_values!$D$2:$D$4))</f>
        <v>31</v>
      </c>
      <c r="AZ29" s="89">
        <f ca="1">RANDBETWEEN(MIN(g_input_values!$D$2:$D$4),MAX(g_input_values!$D$2:$D$4))</f>
        <v>33</v>
      </c>
      <c r="BA29" s="89">
        <f ca="1">RANDBETWEEN(MIN(g_input_values!$D$2:$D$4),MAX(g_input_values!$D$2:$D$4))</f>
        <v>58</v>
      </c>
      <c r="BB29" s="89">
        <f ca="1">RANDBETWEEN(MIN(g_input_values!$D$2:$D$4),MAX(g_input_values!$D$2:$D$4))</f>
        <v>26</v>
      </c>
      <c r="BC29" s="89">
        <f ca="1">RANDBETWEEN(MIN(g_input_values!$D$2:$D$4),MAX(g_input_values!$D$2:$D$4))</f>
        <v>21</v>
      </c>
      <c r="BD29" s="89">
        <f ca="1">RANDBETWEEN(MIN(g_input_values!$D$2:$D$4),MAX(g_input_values!$D$2:$D$4))</f>
        <v>36</v>
      </c>
      <c r="BE29" s="89">
        <f ca="1">RANDBETWEEN(MIN(g_input_values!$D$2:$D$4),MAX(g_input_values!$D$2:$D$4))</f>
        <v>21</v>
      </c>
      <c r="BF29" s="89">
        <f ca="1">RANDBETWEEN(MIN(g_input_values!$D$2:$D$4),MAX(g_input_values!$D$2:$D$4))</f>
        <v>20</v>
      </c>
      <c r="BG29" s="89">
        <f ca="1">RANDBETWEEN(MIN(g_input_values!$D$2:$D$4),MAX(g_input_values!$D$2:$D$4))</f>
        <v>25</v>
      </c>
      <c r="BH29" s="89">
        <f ca="1">RANDBETWEEN(MIN(g_input_values!$D$2:$D$4),MAX(g_input_values!$D$2:$D$4))</f>
        <v>44</v>
      </c>
      <c r="BI29" s="89">
        <f ca="1">RANDBETWEEN(MIN(g_input_values!$D$2:$D$4),MAX(g_input_values!$D$2:$D$4))</f>
        <v>57</v>
      </c>
      <c r="BJ29" s="79">
        <f t="shared" ref="BJ29:BJ37" ca="1" si="6">ROUNDUP(AVERAGE(L29:BI29),1)</f>
        <v>35.800000000000004</v>
      </c>
      <c r="BK29" s="79">
        <f t="shared" ref="BK29:BK37" ca="1" si="7">ROUND(STDEV(L29:BI29),1)</f>
        <v>11.8</v>
      </c>
      <c r="BL29" s="86">
        <f t="shared" ref="BL29:BL37" ca="1" si="8">BK29/BJ29</f>
        <v>0.32960893854748602</v>
      </c>
    </row>
    <row r="30" spans="1:64" ht="15.75" customHeight="1" x14ac:dyDescent="0.3">
      <c r="A30" s="88" t="s">
        <v>123</v>
      </c>
      <c r="J30" s="143"/>
      <c r="K30" s="89" t="s">
        <v>32</v>
      </c>
      <c r="L30" s="89">
        <f ca="1">RANDBETWEEN(MIN(g_input_values!$D$2:$D$4),MAX(g_input_values!$D$2:$D$4))</f>
        <v>42</v>
      </c>
      <c r="M30" s="89">
        <f ca="1">RANDBETWEEN(MIN(g_input_values!$D$2:$D$4),MAX(g_input_values!$D$2:$D$4))</f>
        <v>20</v>
      </c>
      <c r="N30" s="89">
        <f ca="1">RANDBETWEEN(MIN(g_input_values!$D$2:$D$4),MAX(g_input_values!$D$2:$D$4))</f>
        <v>27</v>
      </c>
      <c r="O30" s="89">
        <f ca="1">RANDBETWEEN(MIN(g_input_values!$D$2:$D$4),MAX(g_input_values!$D$2:$D$4))</f>
        <v>49</v>
      </c>
      <c r="P30" s="89">
        <f ca="1">RANDBETWEEN(MIN(g_input_values!$D$2:$D$4),MAX(g_input_values!$D$2:$D$4))</f>
        <v>54</v>
      </c>
      <c r="Q30" s="89">
        <f ca="1">RANDBETWEEN(MIN(g_input_values!$D$2:$D$4),MAX(g_input_values!$D$2:$D$4))</f>
        <v>34</v>
      </c>
      <c r="R30" s="89">
        <f ca="1">RANDBETWEEN(MIN(g_input_values!$D$2:$D$4),MAX(g_input_values!$D$2:$D$4))</f>
        <v>35</v>
      </c>
      <c r="S30" s="89">
        <f ca="1">RANDBETWEEN(MIN(g_input_values!$D$2:$D$4),MAX(g_input_values!$D$2:$D$4))</f>
        <v>19</v>
      </c>
      <c r="T30" s="89">
        <f ca="1">RANDBETWEEN(MIN(g_input_values!$D$2:$D$4),MAX(g_input_values!$D$2:$D$4))</f>
        <v>29</v>
      </c>
      <c r="U30" s="89">
        <f ca="1">RANDBETWEEN(MIN(g_input_values!$D$2:$D$4),MAX(g_input_values!$D$2:$D$4))</f>
        <v>40</v>
      </c>
      <c r="V30" s="89">
        <f ca="1">RANDBETWEEN(MIN(g_input_values!$D$2:$D$4),MAX(g_input_values!$D$2:$D$4))</f>
        <v>55</v>
      </c>
      <c r="W30" s="89">
        <f ca="1">RANDBETWEEN(MIN(g_input_values!$D$2:$D$4),MAX(g_input_values!$D$2:$D$4))</f>
        <v>26</v>
      </c>
      <c r="X30" s="89">
        <f ca="1">RANDBETWEEN(MIN(g_input_values!$D$2:$D$4),MAX(g_input_values!$D$2:$D$4))</f>
        <v>45</v>
      </c>
      <c r="Y30" s="89">
        <f ca="1">RANDBETWEEN(MIN(g_input_values!$D$2:$D$4),MAX(g_input_values!$D$2:$D$4))</f>
        <v>19</v>
      </c>
      <c r="Z30" s="89">
        <f ca="1">RANDBETWEEN(MIN(g_input_values!$D$2:$D$4),MAX(g_input_values!$D$2:$D$4))</f>
        <v>27</v>
      </c>
      <c r="AA30" s="89">
        <f ca="1">RANDBETWEEN(MIN(g_input_values!$D$2:$D$4),MAX(g_input_values!$D$2:$D$4))</f>
        <v>17</v>
      </c>
      <c r="AB30" s="89">
        <f ca="1">RANDBETWEEN(MIN(g_input_values!$D$2:$D$4),MAX(g_input_values!$D$2:$D$4))</f>
        <v>40</v>
      </c>
      <c r="AC30" s="89">
        <f ca="1">RANDBETWEEN(MIN(g_input_values!$D$2:$D$4),MAX(g_input_values!$D$2:$D$4))</f>
        <v>45</v>
      </c>
      <c r="AD30" s="89">
        <f ca="1">RANDBETWEEN(MIN(g_input_values!$D$2:$D$4),MAX(g_input_values!$D$2:$D$4))</f>
        <v>44</v>
      </c>
      <c r="AE30" s="89">
        <f ca="1">RANDBETWEEN(MIN(g_input_values!$D$2:$D$4),MAX(g_input_values!$D$2:$D$4))</f>
        <v>23</v>
      </c>
      <c r="AF30" s="89">
        <f ca="1">RANDBETWEEN(MIN(g_input_values!$D$2:$D$4),MAX(g_input_values!$D$2:$D$4))</f>
        <v>49</v>
      </c>
      <c r="AG30" s="89">
        <f ca="1">RANDBETWEEN(MIN(g_input_values!$D$2:$D$4),MAX(g_input_values!$D$2:$D$4))</f>
        <v>34</v>
      </c>
      <c r="AH30" s="89">
        <f ca="1">RANDBETWEEN(MIN(g_input_values!$D$2:$D$4),MAX(g_input_values!$D$2:$D$4))</f>
        <v>53</v>
      </c>
      <c r="AI30" s="89">
        <f ca="1">RANDBETWEEN(MIN(g_input_values!$D$2:$D$4),MAX(g_input_values!$D$2:$D$4))</f>
        <v>34</v>
      </c>
      <c r="AJ30" s="89">
        <f ca="1">RANDBETWEEN(MIN(g_input_values!$D$2:$D$4),MAX(g_input_values!$D$2:$D$4))</f>
        <v>43</v>
      </c>
      <c r="AK30" s="89">
        <f ca="1">RANDBETWEEN(MIN(g_input_values!$D$2:$D$4),MAX(g_input_values!$D$2:$D$4))</f>
        <v>51</v>
      </c>
      <c r="AL30" s="89">
        <f ca="1">RANDBETWEEN(MIN(g_input_values!$D$2:$D$4),MAX(g_input_values!$D$2:$D$4))</f>
        <v>22</v>
      </c>
      <c r="AM30" s="89">
        <f ca="1">RANDBETWEEN(MIN(g_input_values!$D$2:$D$4),MAX(g_input_values!$D$2:$D$4))</f>
        <v>27</v>
      </c>
      <c r="AN30" s="89">
        <f ca="1">RANDBETWEEN(MIN(g_input_values!$D$2:$D$4),MAX(g_input_values!$D$2:$D$4))</f>
        <v>37</v>
      </c>
      <c r="AO30" s="89">
        <f ca="1">RANDBETWEEN(MIN(g_input_values!$D$2:$D$4),MAX(g_input_values!$D$2:$D$4))</f>
        <v>29</v>
      </c>
      <c r="AP30" s="89">
        <f ca="1">RANDBETWEEN(MIN(g_input_values!$D$2:$D$4),MAX(g_input_values!$D$2:$D$4))</f>
        <v>55</v>
      </c>
      <c r="AQ30" s="89">
        <f ca="1">RANDBETWEEN(MIN(g_input_values!$D$2:$D$4),MAX(g_input_values!$D$2:$D$4))</f>
        <v>55</v>
      </c>
      <c r="AR30" s="89">
        <f ca="1">RANDBETWEEN(MIN(g_input_values!$D$2:$D$4),MAX(g_input_values!$D$2:$D$4))</f>
        <v>18</v>
      </c>
      <c r="AS30" s="89">
        <f ca="1">RANDBETWEEN(MIN(g_input_values!$D$2:$D$4),MAX(g_input_values!$D$2:$D$4))</f>
        <v>27</v>
      </c>
      <c r="AT30" s="89">
        <f ca="1">RANDBETWEEN(MIN(g_input_values!$D$2:$D$4),MAX(g_input_values!$D$2:$D$4))</f>
        <v>23</v>
      </c>
      <c r="AU30" s="89">
        <f ca="1">RANDBETWEEN(MIN(g_input_values!$D$2:$D$4),MAX(g_input_values!$D$2:$D$4))</f>
        <v>18</v>
      </c>
      <c r="AV30" s="89">
        <f ca="1">RANDBETWEEN(MIN(g_input_values!$D$2:$D$4),MAX(g_input_values!$D$2:$D$4))</f>
        <v>58</v>
      </c>
      <c r="AW30" s="89">
        <f ca="1">RANDBETWEEN(MIN(g_input_values!$D$2:$D$4),MAX(g_input_values!$D$2:$D$4))</f>
        <v>32</v>
      </c>
      <c r="AX30" s="89">
        <f ca="1">RANDBETWEEN(MIN(g_input_values!$D$2:$D$4),MAX(g_input_values!$D$2:$D$4))</f>
        <v>26</v>
      </c>
      <c r="AY30" s="89">
        <f ca="1">RANDBETWEEN(MIN(g_input_values!$D$2:$D$4),MAX(g_input_values!$D$2:$D$4))</f>
        <v>60</v>
      </c>
      <c r="AZ30" s="89">
        <f ca="1">RANDBETWEEN(MIN(g_input_values!$D$2:$D$4),MAX(g_input_values!$D$2:$D$4))</f>
        <v>56</v>
      </c>
      <c r="BA30" s="89">
        <f ca="1">RANDBETWEEN(MIN(g_input_values!$D$2:$D$4),MAX(g_input_values!$D$2:$D$4))</f>
        <v>47</v>
      </c>
      <c r="BB30" s="89">
        <f ca="1">RANDBETWEEN(MIN(g_input_values!$D$2:$D$4),MAX(g_input_values!$D$2:$D$4))</f>
        <v>42</v>
      </c>
      <c r="BC30" s="89">
        <f ca="1">RANDBETWEEN(MIN(g_input_values!$D$2:$D$4),MAX(g_input_values!$D$2:$D$4))</f>
        <v>52</v>
      </c>
      <c r="BD30" s="89">
        <f ca="1">RANDBETWEEN(MIN(g_input_values!$D$2:$D$4),MAX(g_input_values!$D$2:$D$4))</f>
        <v>43</v>
      </c>
      <c r="BE30" s="89">
        <f ca="1">RANDBETWEEN(MIN(g_input_values!$D$2:$D$4),MAX(g_input_values!$D$2:$D$4))</f>
        <v>26</v>
      </c>
      <c r="BF30" s="89">
        <f ca="1">RANDBETWEEN(MIN(g_input_values!$D$2:$D$4),MAX(g_input_values!$D$2:$D$4))</f>
        <v>26</v>
      </c>
      <c r="BG30" s="89">
        <f ca="1">RANDBETWEEN(MIN(g_input_values!$D$2:$D$4),MAX(g_input_values!$D$2:$D$4))</f>
        <v>36</v>
      </c>
      <c r="BH30" s="89">
        <f ca="1">RANDBETWEEN(MIN(g_input_values!$D$2:$D$4),MAX(g_input_values!$D$2:$D$4))</f>
        <v>53</v>
      </c>
      <c r="BI30" s="89">
        <f ca="1">RANDBETWEEN(MIN(g_input_values!$D$2:$D$4),MAX(g_input_values!$D$2:$D$4))</f>
        <v>54</v>
      </c>
      <c r="BJ30" s="79">
        <f t="shared" ca="1" si="6"/>
        <v>37.6</v>
      </c>
      <c r="BK30" s="79">
        <f t="shared" ca="1" si="7"/>
        <v>13</v>
      </c>
      <c r="BL30" s="86">
        <f t="shared" ca="1" si="8"/>
        <v>0.3457446808510638</v>
      </c>
    </row>
    <row r="31" spans="1:64" ht="15.75" customHeight="1" x14ac:dyDescent="0.25">
      <c r="A31" s="89" t="s">
        <v>105</v>
      </c>
      <c r="B31" s="90" t="s">
        <v>115</v>
      </c>
      <c r="C31" s="89" t="s">
        <v>110</v>
      </c>
      <c r="J31" s="143"/>
      <c r="K31" s="89" t="s">
        <v>33</v>
      </c>
      <c r="L31" s="89">
        <f ca="1">RANDBETWEEN(MIN(g_input_values!$D$2:$D$4),MAX(g_input_values!$D$2:$D$4))</f>
        <v>23</v>
      </c>
      <c r="M31" s="89">
        <f ca="1">RANDBETWEEN(MIN(g_input_values!$D$2:$D$4),MAX(g_input_values!$D$2:$D$4))</f>
        <v>53</v>
      </c>
      <c r="N31" s="89">
        <f ca="1">RANDBETWEEN(MIN(g_input_values!$D$2:$D$4),MAX(g_input_values!$D$2:$D$4))</f>
        <v>41</v>
      </c>
      <c r="O31" s="89">
        <f ca="1">RANDBETWEEN(MIN(g_input_values!$D$2:$D$4),MAX(g_input_values!$D$2:$D$4))</f>
        <v>31</v>
      </c>
      <c r="P31" s="89">
        <f ca="1">RANDBETWEEN(MIN(g_input_values!$D$2:$D$4),MAX(g_input_values!$D$2:$D$4))</f>
        <v>23</v>
      </c>
      <c r="Q31" s="89">
        <f ca="1">RANDBETWEEN(MIN(g_input_values!$D$2:$D$4),MAX(g_input_values!$D$2:$D$4))</f>
        <v>35</v>
      </c>
      <c r="R31" s="89">
        <f ca="1">RANDBETWEEN(MIN(g_input_values!$D$2:$D$4),MAX(g_input_values!$D$2:$D$4))</f>
        <v>50</v>
      </c>
      <c r="S31" s="89">
        <f ca="1">RANDBETWEEN(MIN(g_input_values!$D$2:$D$4),MAX(g_input_values!$D$2:$D$4))</f>
        <v>59</v>
      </c>
      <c r="T31" s="89">
        <f ca="1">RANDBETWEEN(MIN(g_input_values!$D$2:$D$4),MAX(g_input_values!$D$2:$D$4))</f>
        <v>23</v>
      </c>
      <c r="U31" s="89">
        <f ca="1">RANDBETWEEN(MIN(g_input_values!$D$2:$D$4),MAX(g_input_values!$D$2:$D$4))</f>
        <v>45</v>
      </c>
      <c r="V31" s="89">
        <f ca="1">RANDBETWEEN(MIN(g_input_values!$D$2:$D$4),MAX(g_input_values!$D$2:$D$4))</f>
        <v>52</v>
      </c>
      <c r="W31" s="89">
        <f ca="1">RANDBETWEEN(MIN(g_input_values!$D$2:$D$4),MAX(g_input_values!$D$2:$D$4))</f>
        <v>52</v>
      </c>
      <c r="X31" s="89">
        <f ca="1">RANDBETWEEN(MIN(g_input_values!$D$2:$D$4),MAX(g_input_values!$D$2:$D$4))</f>
        <v>40</v>
      </c>
      <c r="Y31" s="89">
        <f ca="1">RANDBETWEEN(MIN(g_input_values!$D$2:$D$4),MAX(g_input_values!$D$2:$D$4))</f>
        <v>26</v>
      </c>
      <c r="Z31" s="89">
        <f ca="1">RANDBETWEEN(MIN(g_input_values!$D$2:$D$4),MAX(g_input_values!$D$2:$D$4))</f>
        <v>52</v>
      </c>
      <c r="AA31" s="89">
        <f ca="1">RANDBETWEEN(MIN(g_input_values!$D$2:$D$4),MAX(g_input_values!$D$2:$D$4))</f>
        <v>49</v>
      </c>
      <c r="AB31" s="89">
        <f ca="1">RANDBETWEEN(MIN(g_input_values!$D$2:$D$4),MAX(g_input_values!$D$2:$D$4))</f>
        <v>34</v>
      </c>
      <c r="AC31" s="89">
        <f ca="1">RANDBETWEEN(MIN(g_input_values!$D$2:$D$4),MAX(g_input_values!$D$2:$D$4))</f>
        <v>18</v>
      </c>
      <c r="AD31" s="89">
        <f ca="1">RANDBETWEEN(MIN(g_input_values!$D$2:$D$4),MAX(g_input_values!$D$2:$D$4))</f>
        <v>35</v>
      </c>
      <c r="AE31" s="89">
        <f ca="1">RANDBETWEEN(MIN(g_input_values!$D$2:$D$4),MAX(g_input_values!$D$2:$D$4))</f>
        <v>46</v>
      </c>
      <c r="AF31" s="89">
        <f ca="1">RANDBETWEEN(MIN(g_input_values!$D$2:$D$4),MAX(g_input_values!$D$2:$D$4))</f>
        <v>21</v>
      </c>
      <c r="AG31" s="89">
        <f ca="1">RANDBETWEEN(MIN(g_input_values!$D$2:$D$4),MAX(g_input_values!$D$2:$D$4))</f>
        <v>56</v>
      </c>
      <c r="AH31" s="89">
        <f ca="1">RANDBETWEEN(MIN(g_input_values!$D$2:$D$4),MAX(g_input_values!$D$2:$D$4))</f>
        <v>23</v>
      </c>
      <c r="AI31" s="89">
        <f ca="1">RANDBETWEEN(MIN(g_input_values!$D$2:$D$4),MAX(g_input_values!$D$2:$D$4))</f>
        <v>57</v>
      </c>
      <c r="AJ31" s="89">
        <f ca="1">RANDBETWEEN(MIN(g_input_values!$D$2:$D$4),MAX(g_input_values!$D$2:$D$4))</f>
        <v>17</v>
      </c>
      <c r="AK31" s="89">
        <f ca="1">RANDBETWEEN(MIN(g_input_values!$D$2:$D$4),MAX(g_input_values!$D$2:$D$4))</f>
        <v>53</v>
      </c>
      <c r="AL31" s="89">
        <f ca="1">RANDBETWEEN(MIN(g_input_values!$D$2:$D$4),MAX(g_input_values!$D$2:$D$4))</f>
        <v>38</v>
      </c>
      <c r="AM31" s="89">
        <f ca="1">RANDBETWEEN(MIN(g_input_values!$D$2:$D$4),MAX(g_input_values!$D$2:$D$4))</f>
        <v>20</v>
      </c>
      <c r="AN31" s="89">
        <f ca="1">RANDBETWEEN(MIN(g_input_values!$D$2:$D$4),MAX(g_input_values!$D$2:$D$4))</f>
        <v>40</v>
      </c>
      <c r="AO31" s="89">
        <f ca="1">RANDBETWEEN(MIN(g_input_values!$D$2:$D$4),MAX(g_input_values!$D$2:$D$4))</f>
        <v>46</v>
      </c>
      <c r="AP31" s="89">
        <f ca="1">RANDBETWEEN(MIN(g_input_values!$D$2:$D$4),MAX(g_input_values!$D$2:$D$4))</f>
        <v>42</v>
      </c>
      <c r="AQ31" s="89">
        <f ca="1">RANDBETWEEN(MIN(g_input_values!$D$2:$D$4),MAX(g_input_values!$D$2:$D$4))</f>
        <v>60</v>
      </c>
      <c r="AR31" s="89">
        <f ca="1">RANDBETWEEN(MIN(g_input_values!$D$2:$D$4),MAX(g_input_values!$D$2:$D$4))</f>
        <v>32</v>
      </c>
      <c r="AS31" s="89">
        <f ca="1">RANDBETWEEN(MIN(g_input_values!$D$2:$D$4),MAX(g_input_values!$D$2:$D$4))</f>
        <v>20</v>
      </c>
      <c r="AT31" s="89">
        <f ca="1">RANDBETWEEN(MIN(g_input_values!$D$2:$D$4),MAX(g_input_values!$D$2:$D$4))</f>
        <v>40</v>
      </c>
      <c r="AU31" s="89">
        <f ca="1">RANDBETWEEN(MIN(g_input_values!$D$2:$D$4),MAX(g_input_values!$D$2:$D$4))</f>
        <v>58</v>
      </c>
      <c r="AV31" s="89">
        <f ca="1">RANDBETWEEN(MIN(g_input_values!$D$2:$D$4),MAX(g_input_values!$D$2:$D$4))</f>
        <v>54</v>
      </c>
      <c r="AW31" s="89">
        <f ca="1">RANDBETWEEN(MIN(g_input_values!$D$2:$D$4),MAX(g_input_values!$D$2:$D$4))</f>
        <v>22</v>
      </c>
      <c r="AX31" s="89">
        <f ca="1">RANDBETWEEN(MIN(g_input_values!$D$2:$D$4),MAX(g_input_values!$D$2:$D$4))</f>
        <v>58</v>
      </c>
      <c r="AY31" s="89">
        <f ca="1">RANDBETWEEN(MIN(g_input_values!$D$2:$D$4),MAX(g_input_values!$D$2:$D$4))</f>
        <v>19</v>
      </c>
      <c r="AZ31" s="89">
        <f ca="1">RANDBETWEEN(MIN(g_input_values!$D$2:$D$4),MAX(g_input_values!$D$2:$D$4))</f>
        <v>60</v>
      </c>
      <c r="BA31" s="89">
        <f ca="1">RANDBETWEEN(MIN(g_input_values!$D$2:$D$4),MAX(g_input_values!$D$2:$D$4))</f>
        <v>50</v>
      </c>
      <c r="BB31" s="89">
        <f ca="1">RANDBETWEEN(MIN(g_input_values!$D$2:$D$4),MAX(g_input_values!$D$2:$D$4))</f>
        <v>53</v>
      </c>
      <c r="BC31" s="89">
        <f ca="1">RANDBETWEEN(MIN(g_input_values!$D$2:$D$4),MAX(g_input_values!$D$2:$D$4))</f>
        <v>58</v>
      </c>
      <c r="BD31" s="89">
        <f ca="1">RANDBETWEEN(MIN(g_input_values!$D$2:$D$4),MAX(g_input_values!$D$2:$D$4))</f>
        <v>46</v>
      </c>
      <c r="BE31" s="89">
        <f ca="1">RANDBETWEEN(MIN(g_input_values!$D$2:$D$4),MAX(g_input_values!$D$2:$D$4))</f>
        <v>28</v>
      </c>
      <c r="BF31" s="89">
        <f ca="1">RANDBETWEEN(MIN(g_input_values!$D$2:$D$4),MAX(g_input_values!$D$2:$D$4))</f>
        <v>59</v>
      </c>
      <c r="BG31" s="89">
        <f ca="1">RANDBETWEEN(MIN(g_input_values!$D$2:$D$4),MAX(g_input_values!$D$2:$D$4))</f>
        <v>21</v>
      </c>
      <c r="BH31" s="89">
        <f ca="1">RANDBETWEEN(MIN(g_input_values!$D$2:$D$4),MAX(g_input_values!$D$2:$D$4))</f>
        <v>43</v>
      </c>
      <c r="BI31" s="89">
        <f ca="1">RANDBETWEEN(MIN(g_input_values!$D$2:$D$4),MAX(g_input_values!$D$2:$D$4))</f>
        <v>45</v>
      </c>
      <c r="BJ31" s="79">
        <f t="shared" ca="1" si="6"/>
        <v>40.6</v>
      </c>
      <c r="BK31" s="79">
        <f t="shared" ca="1" si="7"/>
        <v>14</v>
      </c>
      <c r="BL31" s="86">
        <f t="shared" ca="1" si="8"/>
        <v>0.34482758620689652</v>
      </c>
    </row>
    <row r="32" spans="1:64" ht="15.75" customHeight="1" x14ac:dyDescent="0.25">
      <c r="A32" s="89" t="s">
        <v>106</v>
      </c>
      <c r="B32" s="91">
        <v>365</v>
      </c>
      <c r="C32" s="89" t="s">
        <v>111</v>
      </c>
      <c r="J32" s="143"/>
      <c r="K32" s="89" t="s">
        <v>7</v>
      </c>
      <c r="L32" s="89">
        <f ca="1">RANDBETWEEN(MIN(g_input_values!$D$2:$D$4),MAX(g_input_values!$D$2:$D$4))</f>
        <v>36</v>
      </c>
      <c r="M32" s="89">
        <f ca="1">RANDBETWEEN(MIN(g_input_values!$D$2:$D$4),MAX(g_input_values!$D$2:$D$4))</f>
        <v>27</v>
      </c>
      <c r="N32" s="89">
        <f ca="1">RANDBETWEEN(MIN(g_input_values!$D$2:$D$4),MAX(g_input_values!$D$2:$D$4))</f>
        <v>37</v>
      </c>
      <c r="O32" s="89">
        <f ca="1">RANDBETWEEN(MIN(g_input_values!$D$2:$D$4),MAX(g_input_values!$D$2:$D$4))</f>
        <v>40</v>
      </c>
      <c r="P32" s="89">
        <f ca="1">RANDBETWEEN(MIN(g_input_values!$D$2:$D$4),MAX(g_input_values!$D$2:$D$4))</f>
        <v>18</v>
      </c>
      <c r="Q32" s="89">
        <f ca="1">RANDBETWEEN(MIN(g_input_values!$D$2:$D$4),MAX(g_input_values!$D$2:$D$4))</f>
        <v>40</v>
      </c>
      <c r="R32" s="89">
        <f ca="1">RANDBETWEEN(MIN(g_input_values!$D$2:$D$4),MAX(g_input_values!$D$2:$D$4))</f>
        <v>44</v>
      </c>
      <c r="S32" s="89">
        <f ca="1">RANDBETWEEN(MIN(g_input_values!$D$2:$D$4),MAX(g_input_values!$D$2:$D$4))</f>
        <v>48</v>
      </c>
      <c r="T32" s="89">
        <f ca="1">RANDBETWEEN(MIN(g_input_values!$D$2:$D$4),MAX(g_input_values!$D$2:$D$4))</f>
        <v>57</v>
      </c>
      <c r="U32" s="89">
        <f ca="1">RANDBETWEEN(MIN(g_input_values!$D$2:$D$4),MAX(g_input_values!$D$2:$D$4))</f>
        <v>34</v>
      </c>
      <c r="V32" s="89">
        <f ca="1">RANDBETWEEN(MIN(g_input_values!$D$2:$D$4),MAX(g_input_values!$D$2:$D$4))</f>
        <v>54</v>
      </c>
      <c r="W32" s="89">
        <f ca="1">RANDBETWEEN(MIN(g_input_values!$D$2:$D$4),MAX(g_input_values!$D$2:$D$4))</f>
        <v>49</v>
      </c>
      <c r="X32" s="89">
        <f ca="1">RANDBETWEEN(MIN(g_input_values!$D$2:$D$4),MAX(g_input_values!$D$2:$D$4))</f>
        <v>41</v>
      </c>
      <c r="Y32" s="89">
        <f ca="1">RANDBETWEEN(MIN(g_input_values!$D$2:$D$4),MAX(g_input_values!$D$2:$D$4))</f>
        <v>48</v>
      </c>
      <c r="Z32" s="89">
        <f ca="1">RANDBETWEEN(MIN(g_input_values!$D$2:$D$4),MAX(g_input_values!$D$2:$D$4))</f>
        <v>43</v>
      </c>
      <c r="AA32" s="89">
        <f ca="1">RANDBETWEEN(MIN(g_input_values!$D$2:$D$4),MAX(g_input_values!$D$2:$D$4))</f>
        <v>54</v>
      </c>
      <c r="AB32" s="89">
        <f ca="1">RANDBETWEEN(MIN(g_input_values!$D$2:$D$4),MAX(g_input_values!$D$2:$D$4))</f>
        <v>50</v>
      </c>
      <c r="AC32" s="89">
        <f ca="1">RANDBETWEEN(MIN(g_input_values!$D$2:$D$4),MAX(g_input_values!$D$2:$D$4))</f>
        <v>32</v>
      </c>
      <c r="AD32" s="89">
        <f ca="1">RANDBETWEEN(MIN(g_input_values!$D$2:$D$4),MAX(g_input_values!$D$2:$D$4))</f>
        <v>47</v>
      </c>
      <c r="AE32" s="89">
        <f ca="1">RANDBETWEEN(MIN(g_input_values!$D$2:$D$4),MAX(g_input_values!$D$2:$D$4))</f>
        <v>54</v>
      </c>
      <c r="AF32" s="89">
        <f ca="1">RANDBETWEEN(MIN(g_input_values!$D$2:$D$4),MAX(g_input_values!$D$2:$D$4))</f>
        <v>38</v>
      </c>
      <c r="AG32" s="89">
        <f ca="1">RANDBETWEEN(MIN(g_input_values!$D$2:$D$4),MAX(g_input_values!$D$2:$D$4))</f>
        <v>21</v>
      </c>
      <c r="AH32" s="89">
        <f ca="1">RANDBETWEEN(MIN(g_input_values!$D$2:$D$4),MAX(g_input_values!$D$2:$D$4))</f>
        <v>56</v>
      </c>
      <c r="AI32" s="89">
        <f ca="1">RANDBETWEEN(MIN(g_input_values!$D$2:$D$4),MAX(g_input_values!$D$2:$D$4))</f>
        <v>26</v>
      </c>
      <c r="AJ32" s="89">
        <f ca="1">RANDBETWEEN(MIN(g_input_values!$D$2:$D$4),MAX(g_input_values!$D$2:$D$4))</f>
        <v>23</v>
      </c>
      <c r="AK32" s="89">
        <f ca="1">RANDBETWEEN(MIN(g_input_values!$D$2:$D$4),MAX(g_input_values!$D$2:$D$4))</f>
        <v>46</v>
      </c>
      <c r="AL32" s="89">
        <f ca="1">RANDBETWEEN(MIN(g_input_values!$D$2:$D$4),MAX(g_input_values!$D$2:$D$4))</f>
        <v>57</v>
      </c>
      <c r="AM32" s="89">
        <f ca="1">RANDBETWEEN(MIN(g_input_values!$D$2:$D$4),MAX(g_input_values!$D$2:$D$4))</f>
        <v>49</v>
      </c>
      <c r="AN32" s="89">
        <f ca="1">RANDBETWEEN(MIN(g_input_values!$D$2:$D$4),MAX(g_input_values!$D$2:$D$4))</f>
        <v>43</v>
      </c>
      <c r="AO32" s="89">
        <f ca="1">RANDBETWEEN(MIN(g_input_values!$D$2:$D$4),MAX(g_input_values!$D$2:$D$4))</f>
        <v>17</v>
      </c>
      <c r="AP32" s="89">
        <f ca="1">RANDBETWEEN(MIN(g_input_values!$D$2:$D$4),MAX(g_input_values!$D$2:$D$4))</f>
        <v>57</v>
      </c>
      <c r="AQ32" s="89">
        <f ca="1">RANDBETWEEN(MIN(g_input_values!$D$2:$D$4),MAX(g_input_values!$D$2:$D$4))</f>
        <v>38</v>
      </c>
      <c r="AR32" s="89">
        <f ca="1">RANDBETWEEN(MIN(g_input_values!$D$2:$D$4),MAX(g_input_values!$D$2:$D$4))</f>
        <v>31</v>
      </c>
      <c r="AS32" s="89">
        <f ca="1">RANDBETWEEN(MIN(g_input_values!$D$2:$D$4),MAX(g_input_values!$D$2:$D$4))</f>
        <v>26</v>
      </c>
      <c r="AT32" s="89">
        <f ca="1">RANDBETWEEN(MIN(g_input_values!$D$2:$D$4),MAX(g_input_values!$D$2:$D$4))</f>
        <v>41</v>
      </c>
      <c r="AU32" s="89">
        <f ca="1">RANDBETWEEN(MIN(g_input_values!$D$2:$D$4),MAX(g_input_values!$D$2:$D$4))</f>
        <v>38</v>
      </c>
      <c r="AV32" s="89">
        <f ca="1">RANDBETWEEN(MIN(g_input_values!$D$2:$D$4),MAX(g_input_values!$D$2:$D$4))</f>
        <v>46</v>
      </c>
      <c r="AW32" s="89">
        <f ca="1">RANDBETWEEN(MIN(g_input_values!$D$2:$D$4),MAX(g_input_values!$D$2:$D$4))</f>
        <v>20</v>
      </c>
      <c r="AX32" s="89">
        <f ca="1">RANDBETWEEN(MIN(g_input_values!$D$2:$D$4),MAX(g_input_values!$D$2:$D$4))</f>
        <v>26</v>
      </c>
      <c r="AY32" s="89">
        <f ca="1">RANDBETWEEN(MIN(g_input_values!$D$2:$D$4),MAX(g_input_values!$D$2:$D$4))</f>
        <v>28</v>
      </c>
      <c r="AZ32" s="89">
        <f ca="1">RANDBETWEEN(MIN(g_input_values!$D$2:$D$4),MAX(g_input_values!$D$2:$D$4))</f>
        <v>34</v>
      </c>
      <c r="BA32" s="89">
        <f ca="1">RANDBETWEEN(MIN(g_input_values!$D$2:$D$4),MAX(g_input_values!$D$2:$D$4))</f>
        <v>48</v>
      </c>
      <c r="BB32" s="89">
        <f ca="1">RANDBETWEEN(MIN(g_input_values!$D$2:$D$4),MAX(g_input_values!$D$2:$D$4))</f>
        <v>50</v>
      </c>
      <c r="BC32" s="89">
        <f ca="1">RANDBETWEEN(MIN(g_input_values!$D$2:$D$4),MAX(g_input_values!$D$2:$D$4))</f>
        <v>22</v>
      </c>
      <c r="BD32" s="89">
        <f ca="1">RANDBETWEEN(MIN(g_input_values!$D$2:$D$4),MAX(g_input_values!$D$2:$D$4))</f>
        <v>44</v>
      </c>
      <c r="BE32" s="89">
        <f ca="1">RANDBETWEEN(MIN(g_input_values!$D$2:$D$4),MAX(g_input_values!$D$2:$D$4))</f>
        <v>27</v>
      </c>
      <c r="BF32" s="89">
        <f ca="1">RANDBETWEEN(MIN(g_input_values!$D$2:$D$4),MAX(g_input_values!$D$2:$D$4))</f>
        <v>50</v>
      </c>
      <c r="BG32" s="89">
        <f ca="1">RANDBETWEEN(MIN(g_input_values!$D$2:$D$4),MAX(g_input_values!$D$2:$D$4))</f>
        <v>20</v>
      </c>
      <c r="BH32" s="89">
        <f ca="1">RANDBETWEEN(MIN(g_input_values!$D$2:$D$4),MAX(g_input_values!$D$2:$D$4))</f>
        <v>54</v>
      </c>
      <c r="BI32" s="89">
        <f ca="1">RANDBETWEEN(MIN(g_input_values!$D$2:$D$4),MAX(g_input_values!$D$2:$D$4))</f>
        <v>60</v>
      </c>
      <c r="BJ32" s="79">
        <f t="shared" ca="1" si="6"/>
        <v>39.800000000000004</v>
      </c>
      <c r="BK32" s="79">
        <f t="shared" ca="1" si="7"/>
        <v>12.2</v>
      </c>
      <c r="BL32" s="86">
        <f t="shared" ca="1" si="8"/>
        <v>0.30653266331658285</v>
      </c>
    </row>
    <row r="33" spans="1:64" ht="15.75" customHeight="1" x14ac:dyDescent="0.25">
      <c r="A33" s="89" t="s">
        <v>107</v>
      </c>
      <c r="B33" s="91">
        <v>715</v>
      </c>
      <c r="C33" s="89" t="s">
        <v>112</v>
      </c>
      <c r="J33" s="143"/>
      <c r="K33" s="89" t="s">
        <v>34</v>
      </c>
      <c r="L33" s="89">
        <f ca="1">RANDBETWEEN(MIN(g_input_values!$D$2:$D$4),MAX(g_input_values!$D$2:$D$4))</f>
        <v>53</v>
      </c>
      <c r="M33" s="89">
        <f ca="1">RANDBETWEEN(MIN(g_input_values!$D$2:$D$4),MAX(g_input_values!$D$2:$D$4))</f>
        <v>51</v>
      </c>
      <c r="N33" s="89">
        <f ca="1">RANDBETWEEN(MIN(g_input_values!$D$2:$D$4),MAX(g_input_values!$D$2:$D$4))</f>
        <v>26</v>
      </c>
      <c r="O33" s="89">
        <f ca="1">RANDBETWEEN(MIN(g_input_values!$D$2:$D$4),MAX(g_input_values!$D$2:$D$4))</f>
        <v>33</v>
      </c>
      <c r="P33" s="89">
        <f ca="1">RANDBETWEEN(MIN(g_input_values!$D$2:$D$4),MAX(g_input_values!$D$2:$D$4))</f>
        <v>50</v>
      </c>
      <c r="Q33" s="89">
        <f ca="1">RANDBETWEEN(MIN(g_input_values!$D$2:$D$4),MAX(g_input_values!$D$2:$D$4))</f>
        <v>31</v>
      </c>
      <c r="R33" s="89">
        <f ca="1">RANDBETWEEN(MIN(g_input_values!$D$2:$D$4),MAX(g_input_values!$D$2:$D$4))</f>
        <v>26</v>
      </c>
      <c r="S33" s="89">
        <f ca="1">RANDBETWEEN(MIN(g_input_values!$D$2:$D$4),MAX(g_input_values!$D$2:$D$4))</f>
        <v>37</v>
      </c>
      <c r="T33" s="89">
        <f ca="1">RANDBETWEEN(MIN(g_input_values!$D$2:$D$4),MAX(g_input_values!$D$2:$D$4))</f>
        <v>41</v>
      </c>
      <c r="U33" s="89">
        <f ca="1">RANDBETWEEN(MIN(g_input_values!$D$2:$D$4),MAX(g_input_values!$D$2:$D$4))</f>
        <v>56</v>
      </c>
      <c r="V33" s="89">
        <f ca="1">RANDBETWEEN(MIN(g_input_values!$D$2:$D$4),MAX(g_input_values!$D$2:$D$4))</f>
        <v>17</v>
      </c>
      <c r="W33" s="89">
        <f ca="1">RANDBETWEEN(MIN(g_input_values!$D$2:$D$4),MAX(g_input_values!$D$2:$D$4))</f>
        <v>43</v>
      </c>
      <c r="X33" s="89">
        <f ca="1">RANDBETWEEN(MIN(g_input_values!$D$2:$D$4),MAX(g_input_values!$D$2:$D$4))</f>
        <v>31</v>
      </c>
      <c r="Y33" s="89">
        <f ca="1">RANDBETWEEN(MIN(g_input_values!$D$2:$D$4),MAX(g_input_values!$D$2:$D$4))</f>
        <v>29</v>
      </c>
      <c r="Z33" s="89">
        <f ca="1">RANDBETWEEN(MIN(g_input_values!$D$2:$D$4),MAX(g_input_values!$D$2:$D$4))</f>
        <v>53</v>
      </c>
      <c r="AA33" s="89">
        <f ca="1">RANDBETWEEN(MIN(g_input_values!$D$2:$D$4),MAX(g_input_values!$D$2:$D$4))</f>
        <v>33</v>
      </c>
      <c r="AB33" s="89">
        <f ca="1">RANDBETWEEN(MIN(g_input_values!$D$2:$D$4),MAX(g_input_values!$D$2:$D$4))</f>
        <v>19</v>
      </c>
      <c r="AC33" s="89">
        <f ca="1">RANDBETWEEN(MIN(g_input_values!$D$2:$D$4),MAX(g_input_values!$D$2:$D$4))</f>
        <v>49</v>
      </c>
      <c r="AD33" s="89">
        <f ca="1">RANDBETWEEN(MIN(g_input_values!$D$2:$D$4),MAX(g_input_values!$D$2:$D$4))</f>
        <v>22</v>
      </c>
      <c r="AE33" s="89">
        <f ca="1">RANDBETWEEN(MIN(g_input_values!$D$2:$D$4),MAX(g_input_values!$D$2:$D$4))</f>
        <v>20</v>
      </c>
      <c r="AF33" s="89">
        <f ca="1">RANDBETWEEN(MIN(g_input_values!$D$2:$D$4),MAX(g_input_values!$D$2:$D$4))</f>
        <v>46</v>
      </c>
      <c r="AG33" s="89">
        <f ca="1">RANDBETWEEN(MIN(g_input_values!$D$2:$D$4),MAX(g_input_values!$D$2:$D$4))</f>
        <v>19</v>
      </c>
      <c r="AH33" s="89">
        <f ca="1">RANDBETWEEN(MIN(g_input_values!$D$2:$D$4),MAX(g_input_values!$D$2:$D$4))</f>
        <v>59</v>
      </c>
      <c r="AI33" s="89">
        <f ca="1">RANDBETWEEN(MIN(g_input_values!$D$2:$D$4),MAX(g_input_values!$D$2:$D$4))</f>
        <v>21</v>
      </c>
      <c r="AJ33" s="89">
        <f ca="1">RANDBETWEEN(MIN(g_input_values!$D$2:$D$4),MAX(g_input_values!$D$2:$D$4))</f>
        <v>24</v>
      </c>
      <c r="AK33" s="89">
        <f ca="1">RANDBETWEEN(MIN(g_input_values!$D$2:$D$4),MAX(g_input_values!$D$2:$D$4))</f>
        <v>19</v>
      </c>
      <c r="AL33" s="89">
        <f ca="1">RANDBETWEEN(MIN(g_input_values!$D$2:$D$4),MAX(g_input_values!$D$2:$D$4))</f>
        <v>39</v>
      </c>
      <c r="AM33" s="89">
        <f ca="1">RANDBETWEEN(MIN(g_input_values!$D$2:$D$4),MAX(g_input_values!$D$2:$D$4))</f>
        <v>43</v>
      </c>
      <c r="AN33" s="89">
        <f ca="1">RANDBETWEEN(MIN(g_input_values!$D$2:$D$4),MAX(g_input_values!$D$2:$D$4))</f>
        <v>46</v>
      </c>
      <c r="AO33" s="89">
        <f ca="1">RANDBETWEEN(MIN(g_input_values!$D$2:$D$4),MAX(g_input_values!$D$2:$D$4))</f>
        <v>22</v>
      </c>
      <c r="AP33" s="89">
        <f ca="1">RANDBETWEEN(MIN(g_input_values!$D$2:$D$4),MAX(g_input_values!$D$2:$D$4))</f>
        <v>26</v>
      </c>
      <c r="AQ33" s="89">
        <f ca="1">RANDBETWEEN(MIN(g_input_values!$D$2:$D$4),MAX(g_input_values!$D$2:$D$4))</f>
        <v>20</v>
      </c>
      <c r="AR33" s="89">
        <f ca="1">RANDBETWEEN(MIN(g_input_values!$D$2:$D$4),MAX(g_input_values!$D$2:$D$4))</f>
        <v>57</v>
      </c>
      <c r="AS33" s="89">
        <f ca="1">RANDBETWEEN(MIN(g_input_values!$D$2:$D$4),MAX(g_input_values!$D$2:$D$4))</f>
        <v>38</v>
      </c>
      <c r="AT33" s="89">
        <f ca="1">RANDBETWEEN(MIN(g_input_values!$D$2:$D$4),MAX(g_input_values!$D$2:$D$4))</f>
        <v>45</v>
      </c>
      <c r="AU33" s="89">
        <f ca="1">RANDBETWEEN(MIN(g_input_values!$D$2:$D$4),MAX(g_input_values!$D$2:$D$4))</f>
        <v>24</v>
      </c>
      <c r="AV33" s="89">
        <f ca="1">RANDBETWEEN(MIN(g_input_values!$D$2:$D$4),MAX(g_input_values!$D$2:$D$4))</f>
        <v>36</v>
      </c>
      <c r="AW33" s="89">
        <f ca="1">RANDBETWEEN(MIN(g_input_values!$D$2:$D$4),MAX(g_input_values!$D$2:$D$4))</f>
        <v>26</v>
      </c>
      <c r="AX33" s="89">
        <f ca="1">RANDBETWEEN(MIN(g_input_values!$D$2:$D$4),MAX(g_input_values!$D$2:$D$4))</f>
        <v>50</v>
      </c>
      <c r="AY33" s="89">
        <f ca="1">RANDBETWEEN(MIN(g_input_values!$D$2:$D$4),MAX(g_input_values!$D$2:$D$4))</f>
        <v>58</v>
      </c>
      <c r="AZ33" s="89">
        <f ca="1">RANDBETWEEN(MIN(g_input_values!$D$2:$D$4),MAX(g_input_values!$D$2:$D$4))</f>
        <v>23</v>
      </c>
      <c r="BA33" s="89">
        <f ca="1">RANDBETWEEN(MIN(g_input_values!$D$2:$D$4),MAX(g_input_values!$D$2:$D$4))</f>
        <v>52</v>
      </c>
      <c r="BB33" s="89">
        <f ca="1">RANDBETWEEN(MIN(g_input_values!$D$2:$D$4),MAX(g_input_values!$D$2:$D$4))</f>
        <v>42</v>
      </c>
      <c r="BC33" s="89">
        <f ca="1">RANDBETWEEN(MIN(g_input_values!$D$2:$D$4),MAX(g_input_values!$D$2:$D$4))</f>
        <v>46</v>
      </c>
      <c r="BD33" s="89">
        <f ca="1">RANDBETWEEN(MIN(g_input_values!$D$2:$D$4),MAX(g_input_values!$D$2:$D$4))</f>
        <v>55</v>
      </c>
      <c r="BE33" s="89">
        <f ca="1">RANDBETWEEN(MIN(g_input_values!$D$2:$D$4),MAX(g_input_values!$D$2:$D$4))</f>
        <v>50</v>
      </c>
      <c r="BF33" s="89">
        <f ca="1">RANDBETWEEN(MIN(g_input_values!$D$2:$D$4),MAX(g_input_values!$D$2:$D$4))</f>
        <v>56</v>
      </c>
      <c r="BG33" s="89">
        <f ca="1">RANDBETWEEN(MIN(g_input_values!$D$2:$D$4),MAX(g_input_values!$D$2:$D$4))</f>
        <v>30</v>
      </c>
      <c r="BH33" s="89">
        <f ca="1">RANDBETWEEN(MIN(g_input_values!$D$2:$D$4),MAX(g_input_values!$D$2:$D$4))</f>
        <v>46</v>
      </c>
      <c r="BI33" s="89">
        <f ca="1">RANDBETWEEN(MIN(g_input_values!$D$2:$D$4),MAX(g_input_values!$D$2:$D$4))</f>
        <v>51</v>
      </c>
      <c r="BJ33" s="79">
        <f t="shared" ca="1" si="6"/>
        <v>37.800000000000004</v>
      </c>
      <c r="BK33" s="79">
        <f t="shared" ca="1" si="7"/>
        <v>13.2</v>
      </c>
      <c r="BL33" s="86">
        <f t="shared" ca="1" si="8"/>
        <v>0.34920634920634913</v>
      </c>
    </row>
    <row r="34" spans="1:64" ht="15.75" customHeight="1" x14ac:dyDescent="0.25">
      <c r="A34" s="89" t="s">
        <v>108</v>
      </c>
      <c r="B34" s="89">
        <v>1065</v>
      </c>
      <c r="C34" s="89" t="s">
        <v>113</v>
      </c>
      <c r="J34" s="143"/>
      <c r="K34" s="89" t="s">
        <v>35</v>
      </c>
      <c r="L34" s="89">
        <f ca="1">RANDBETWEEN(MIN(g_input_values!$E$2:$E$4),MAX(g_input_values!$E$2:$E$4))</f>
        <v>57</v>
      </c>
      <c r="M34" s="89">
        <f ca="1">RANDBETWEEN(MIN(g_input_values!$E$2:$E$4),MAX(g_input_values!$E$2:$E$4))</f>
        <v>44</v>
      </c>
      <c r="N34" s="89">
        <f ca="1">RANDBETWEEN(MIN(g_input_values!$E$2:$E$4),MAX(g_input_values!$E$2:$E$4))</f>
        <v>43</v>
      </c>
      <c r="O34" s="89">
        <f ca="1">RANDBETWEEN(MIN(g_input_values!$E$2:$E$4),MAX(g_input_values!$E$2:$E$4))</f>
        <v>61</v>
      </c>
      <c r="P34" s="89">
        <f ca="1">RANDBETWEEN(MIN(g_input_values!$E$2:$E$4),MAX(g_input_values!$E$2:$E$4))</f>
        <v>52</v>
      </c>
      <c r="Q34" s="89">
        <f ca="1">RANDBETWEEN(MIN(g_input_values!$E$2:$E$4),MAX(g_input_values!$E$2:$E$4))</f>
        <v>19</v>
      </c>
      <c r="R34" s="89">
        <f ca="1">RANDBETWEEN(MIN(g_input_values!$E$2:$E$4),MAX(g_input_values!$E$2:$E$4))</f>
        <v>48</v>
      </c>
      <c r="S34" s="89">
        <f ca="1">RANDBETWEEN(MIN(g_input_values!$E$2:$E$4),MAX(g_input_values!$E$2:$E$4))</f>
        <v>54</v>
      </c>
      <c r="T34" s="89">
        <f ca="1">RANDBETWEEN(MIN(g_input_values!$E$2:$E$4),MAX(g_input_values!$E$2:$E$4))</f>
        <v>47</v>
      </c>
      <c r="U34" s="89">
        <f ca="1">RANDBETWEEN(MIN(g_input_values!$E$2:$E$4),MAX(g_input_values!$E$2:$E$4))</f>
        <v>19</v>
      </c>
      <c r="V34" s="89">
        <f ca="1">RANDBETWEEN(MIN(g_input_values!$E$2:$E$4),MAX(g_input_values!$E$2:$E$4))</f>
        <v>56</v>
      </c>
      <c r="W34" s="89">
        <f ca="1">RANDBETWEEN(MIN(g_input_values!$E$2:$E$4),MAX(g_input_values!$E$2:$E$4))</f>
        <v>26</v>
      </c>
      <c r="X34" s="89">
        <f ca="1">RANDBETWEEN(MIN(g_input_values!$E$2:$E$4),MAX(g_input_values!$E$2:$E$4))</f>
        <v>38</v>
      </c>
      <c r="Y34" s="89">
        <f ca="1">RANDBETWEEN(MIN(g_input_values!$E$2:$E$4),MAX(g_input_values!$E$2:$E$4))</f>
        <v>60</v>
      </c>
      <c r="Z34" s="89">
        <f ca="1">RANDBETWEEN(MIN(g_input_values!$E$2:$E$4),MAX(g_input_values!$E$2:$E$4))</f>
        <v>51</v>
      </c>
      <c r="AA34" s="89">
        <f ca="1">RANDBETWEEN(MIN(g_input_values!$E$2:$E$4),MAX(g_input_values!$E$2:$E$4))</f>
        <v>53</v>
      </c>
      <c r="AB34" s="89">
        <f ca="1">RANDBETWEEN(MIN(g_input_values!$E$2:$E$4),MAX(g_input_values!$E$2:$E$4))</f>
        <v>62</v>
      </c>
      <c r="AC34" s="89">
        <f ca="1">RANDBETWEEN(MIN(g_input_values!$E$2:$E$4),MAX(g_input_values!$E$2:$E$4))</f>
        <v>46</v>
      </c>
      <c r="AD34" s="89">
        <f ca="1">RANDBETWEEN(MIN(g_input_values!$E$2:$E$4),MAX(g_input_values!$E$2:$E$4))</f>
        <v>34</v>
      </c>
      <c r="AE34" s="89">
        <f ca="1">RANDBETWEEN(MIN(g_input_values!$E$2:$E$4),MAX(g_input_values!$E$2:$E$4))</f>
        <v>35</v>
      </c>
      <c r="AF34" s="89">
        <f ca="1">RANDBETWEEN(MIN(g_input_values!$E$2:$E$4),MAX(g_input_values!$E$2:$E$4))</f>
        <v>48</v>
      </c>
      <c r="AG34" s="89">
        <f ca="1">RANDBETWEEN(MIN(g_input_values!$E$2:$E$4),MAX(g_input_values!$E$2:$E$4))</f>
        <v>35</v>
      </c>
      <c r="AH34" s="89">
        <f ca="1">RANDBETWEEN(MIN(g_input_values!$E$2:$E$4),MAX(g_input_values!$E$2:$E$4))</f>
        <v>57</v>
      </c>
      <c r="AI34" s="89">
        <f ca="1">RANDBETWEEN(MIN(g_input_values!$E$2:$E$4),MAX(g_input_values!$E$2:$E$4))</f>
        <v>29</v>
      </c>
      <c r="AJ34" s="89">
        <f ca="1">RANDBETWEEN(MIN(g_input_values!$E$2:$E$4),MAX(g_input_values!$E$2:$E$4))</f>
        <v>53</v>
      </c>
      <c r="AK34" s="89">
        <f ca="1">RANDBETWEEN(MIN(g_input_values!$E$2:$E$4),MAX(g_input_values!$E$2:$E$4))</f>
        <v>61</v>
      </c>
      <c r="AL34" s="89">
        <f ca="1">RANDBETWEEN(MIN(g_input_values!$E$2:$E$4),MAX(g_input_values!$E$2:$E$4))</f>
        <v>62</v>
      </c>
      <c r="AM34" s="89">
        <f ca="1">RANDBETWEEN(MIN(g_input_values!$E$2:$E$4),MAX(g_input_values!$E$2:$E$4))</f>
        <v>63</v>
      </c>
      <c r="AN34" s="89">
        <f ca="1">RANDBETWEEN(MIN(g_input_values!$E$2:$E$4),MAX(g_input_values!$E$2:$E$4))</f>
        <v>34</v>
      </c>
      <c r="AO34" s="89">
        <f ca="1">RANDBETWEEN(MIN(g_input_values!$E$2:$E$4),MAX(g_input_values!$E$2:$E$4))</f>
        <v>37</v>
      </c>
      <c r="AP34" s="89">
        <f ca="1">RANDBETWEEN(MIN(g_input_values!$E$2:$E$4),MAX(g_input_values!$E$2:$E$4))</f>
        <v>28</v>
      </c>
      <c r="AQ34" s="89">
        <f ca="1">RANDBETWEEN(MIN(g_input_values!$E$2:$E$4),MAX(g_input_values!$E$2:$E$4))</f>
        <v>62</v>
      </c>
      <c r="AR34" s="89">
        <f ca="1">RANDBETWEEN(MIN(g_input_values!$E$2:$E$4),MAX(g_input_values!$E$2:$E$4))</f>
        <v>41</v>
      </c>
      <c r="AS34" s="89">
        <f ca="1">RANDBETWEEN(MIN(g_input_values!$E$2:$E$4),MAX(g_input_values!$E$2:$E$4))</f>
        <v>20</v>
      </c>
      <c r="AT34" s="89">
        <f ca="1">RANDBETWEEN(MIN(g_input_values!$E$2:$E$4),MAX(g_input_values!$E$2:$E$4))</f>
        <v>19</v>
      </c>
      <c r="AU34" s="89">
        <f ca="1">RANDBETWEEN(MIN(g_input_values!$E$2:$E$4),MAX(g_input_values!$E$2:$E$4))</f>
        <v>63</v>
      </c>
      <c r="AV34" s="89">
        <f ca="1">RANDBETWEEN(MIN(g_input_values!$E$2:$E$4),MAX(g_input_values!$E$2:$E$4))</f>
        <v>37</v>
      </c>
      <c r="AW34" s="89">
        <f ca="1">RANDBETWEEN(MIN(g_input_values!$E$2:$E$4),MAX(g_input_values!$E$2:$E$4))</f>
        <v>21</v>
      </c>
      <c r="AX34" s="89">
        <f ca="1">RANDBETWEEN(MIN(g_input_values!$E$2:$E$4),MAX(g_input_values!$E$2:$E$4))</f>
        <v>22</v>
      </c>
      <c r="AY34" s="89">
        <f ca="1">RANDBETWEEN(MIN(g_input_values!$E$2:$E$4),MAX(g_input_values!$E$2:$E$4))</f>
        <v>52</v>
      </c>
      <c r="AZ34" s="89">
        <f ca="1">RANDBETWEEN(MIN(g_input_values!$E$2:$E$4),MAX(g_input_values!$E$2:$E$4))</f>
        <v>34</v>
      </c>
      <c r="BA34" s="89">
        <f ca="1">RANDBETWEEN(MIN(g_input_values!$E$2:$E$4),MAX(g_input_values!$E$2:$E$4))</f>
        <v>24</v>
      </c>
      <c r="BB34" s="89">
        <f ca="1">RANDBETWEEN(MIN(g_input_values!$E$2:$E$4),MAX(g_input_values!$E$2:$E$4))</f>
        <v>56</v>
      </c>
      <c r="BC34" s="89">
        <f ca="1">RANDBETWEEN(MIN(g_input_values!$E$2:$E$4),MAX(g_input_values!$E$2:$E$4))</f>
        <v>19</v>
      </c>
      <c r="BD34" s="89">
        <f ca="1">RANDBETWEEN(MIN(g_input_values!$E$2:$E$4),MAX(g_input_values!$E$2:$E$4))</f>
        <v>36</v>
      </c>
      <c r="BE34" s="89">
        <f ca="1">RANDBETWEEN(MIN(g_input_values!$E$2:$E$4),MAX(g_input_values!$E$2:$E$4))</f>
        <v>24</v>
      </c>
      <c r="BF34" s="89">
        <f ca="1">RANDBETWEEN(MIN(g_input_values!$E$2:$E$4),MAX(g_input_values!$E$2:$E$4))</f>
        <v>49</v>
      </c>
      <c r="BG34" s="89">
        <f ca="1">RANDBETWEEN(MIN(g_input_values!$E$2:$E$4),MAX(g_input_values!$E$2:$E$4))</f>
        <v>38</v>
      </c>
      <c r="BH34" s="89">
        <f ca="1">RANDBETWEEN(MIN(g_input_values!$E$2:$E$4),MAX(g_input_values!$E$2:$E$4))</f>
        <v>53</v>
      </c>
      <c r="BI34" s="89">
        <f ca="1">RANDBETWEEN(MIN(g_input_values!$E$2:$E$4),MAX(g_input_values!$E$2:$E$4))</f>
        <v>53</v>
      </c>
      <c r="BJ34" s="79">
        <f t="shared" ca="1" si="6"/>
        <v>42.7</v>
      </c>
      <c r="BK34" s="79">
        <f t="shared" ca="1" si="7"/>
        <v>14.4</v>
      </c>
      <c r="BL34" s="86">
        <f t="shared" ca="1" si="8"/>
        <v>0.33723653395784542</v>
      </c>
    </row>
    <row r="35" spans="1:64" ht="15.75" customHeight="1" x14ac:dyDescent="0.25">
      <c r="A35" s="89" t="s">
        <v>129</v>
      </c>
      <c r="B35" s="89">
        <v>1415</v>
      </c>
      <c r="C35" s="89" t="s">
        <v>114</v>
      </c>
      <c r="J35" s="143"/>
      <c r="K35" s="89" t="s">
        <v>36</v>
      </c>
      <c r="L35" s="89">
        <f ca="1">RANDBETWEEN(MIN(g_input_values!$F$2:$F$4),MAX(g_input_values!$F$2:$F$4))</f>
        <v>68</v>
      </c>
      <c r="M35" s="89">
        <f ca="1">RANDBETWEEN(MIN(g_input_values!$F$2:$F$4),MAX(g_input_values!$F$2:$F$4))</f>
        <v>46</v>
      </c>
      <c r="N35" s="89">
        <f ca="1">RANDBETWEEN(MIN(g_input_values!$F$2:$F$4),MAX(g_input_values!$F$2:$F$4))</f>
        <v>79</v>
      </c>
      <c r="O35" s="89">
        <f ca="1">RANDBETWEEN(MIN(g_input_values!$F$2:$F$4),MAX(g_input_values!$F$2:$F$4))</f>
        <v>24</v>
      </c>
      <c r="P35" s="89">
        <f ca="1">RANDBETWEEN(MIN(g_input_values!$F$2:$F$4),MAX(g_input_values!$F$2:$F$4))</f>
        <v>55</v>
      </c>
      <c r="Q35" s="89">
        <f ca="1">RANDBETWEEN(MIN(g_input_values!$F$2:$F$4),MAX(g_input_values!$F$2:$F$4))</f>
        <v>43</v>
      </c>
      <c r="R35" s="89">
        <f ca="1">RANDBETWEEN(MIN(g_input_values!$F$2:$F$4),MAX(g_input_values!$F$2:$F$4))</f>
        <v>24</v>
      </c>
      <c r="S35" s="89">
        <f ca="1">RANDBETWEEN(MIN(g_input_values!$F$2:$F$4),MAX(g_input_values!$F$2:$F$4))</f>
        <v>20</v>
      </c>
      <c r="T35" s="89">
        <f ca="1">RANDBETWEEN(MIN(g_input_values!$F$2:$F$4),MAX(g_input_values!$F$2:$F$4))</f>
        <v>41</v>
      </c>
      <c r="U35" s="89">
        <f ca="1">RANDBETWEEN(MIN(g_input_values!$F$2:$F$4),MAX(g_input_values!$F$2:$F$4))</f>
        <v>58</v>
      </c>
      <c r="V35" s="89">
        <f ca="1">RANDBETWEEN(MIN(g_input_values!$F$2:$F$4),MAX(g_input_values!$F$2:$F$4))</f>
        <v>38</v>
      </c>
      <c r="W35" s="89">
        <f ca="1">RANDBETWEEN(MIN(g_input_values!$F$2:$F$4),MAX(g_input_values!$F$2:$F$4))</f>
        <v>25</v>
      </c>
      <c r="X35" s="89">
        <f ca="1">RANDBETWEEN(MIN(g_input_values!$F$2:$F$4),MAX(g_input_values!$F$2:$F$4))</f>
        <v>29</v>
      </c>
      <c r="Y35" s="89">
        <f ca="1">RANDBETWEEN(MIN(g_input_values!$F$2:$F$4),MAX(g_input_values!$F$2:$F$4))</f>
        <v>51</v>
      </c>
      <c r="Z35" s="89">
        <f ca="1">RANDBETWEEN(MIN(g_input_values!$F$2:$F$4),MAX(g_input_values!$F$2:$F$4))</f>
        <v>54</v>
      </c>
      <c r="AA35" s="89">
        <f ca="1">RANDBETWEEN(MIN(g_input_values!$F$2:$F$4),MAX(g_input_values!$F$2:$F$4))</f>
        <v>21</v>
      </c>
      <c r="AB35" s="89">
        <f ca="1">RANDBETWEEN(MIN(g_input_values!$F$2:$F$4),MAX(g_input_values!$F$2:$F$4))</f>
        <v>80</v>
      </c>
      <c r="AC35" s="89">
        <f ca="1">RANDBETWEEN(MIN(g_input_values!$F$2:$F$4),MAX(g_input_values!$F$2:$F$4))</f>
        <v>26</v>
      </c>
      <c r="AD35" s="89">
        <f ca="1">RANDBETWEEN(MIN(g_input_values!$F$2:$F$4),MAX(g_input_values!$F$2:$F$4))</f>
        <v>64</v>
      </c>
      <c r="AE35" s="89">
        <f ca="1">RANDBETWEEN(MIN(g_input_values!$F$2:$F$4),MAX(g_input_values!$F$2:$F$4))</f>
        <v>59</v>
      </c>
      <c r="AF35" s="89">
        <f ca="1">RANDBETWEEN(MIN(g_input_values!$F$2:$F$4),MAX(g_input_values!$F$2:$F$4))</f>
        <v>19</v>
      </c>
      <c r="AG35" s="89">
        <f ca="1">RANDBETWEEN(MIN(g_input_values!$F$2:$F$4),MAX(g_input_values!$F$2:$F$4))</f>
        <v>49</v>
      </c>
      <c r="AH35" s="89">
        <f ca="1">RANDBETWEEN(MIN(g_input_values!$F$2:$F$4),MAX(g_input_values!$F$2:$F$4))</f>
        <v>64</v>
      </c>
      <c r="AI35" s="89">
        <f ca="1">RANDBETWEEN(MIN(g_input_values!$F$2:$F$4),MAX(g_input_values!$F$2:$F$4))</f>
        <v>54</v>
      </c>
      <c r="AJ35" s="89">
        <f ca="1">RANDBETWEEN(MIN(g_input_values!$F$2:$F$4),MAX(g_input_values!$F$2:$F$4))</f>
        <v>39</v>
      </c>
      <c r="AK35" s="89">
        <f ca="1">RANDBETWEEN(MIN(g_input_values!$F$2:$F$4),MAX(g_input_values!$F$2:$F$4))</f>
        <v>38</v>
      </c>
      <c r="AL35" s="89">
        <f ca="1">RANDBETWEEN(MIN(g_input_values!$F$2:$F$4),MAX(g_input_values!$F$2:$F$4))</f>
        <v>58</v>
      </c>
      <c r="AM35" s="89">
        <f ca="1">RANDBETWEEN(MIN(g_input_values!$F$2:$F$4),MAX(g_input_values!$F$2:$F$4))</f>
        <v>30</v>
      </c>
      <c r="AN35" s="89">
        <f ca="1">RANDBETWEEN(MIN(g_input_values!$F$2:$F$4),MAX(g_input_values!$F$2:$F$4))</f>
        <v>33</v>
      </c>
      <c r="AO35" s="89">
        <f ca="1">RANDBETWEEN(MIN(g_input_values!$F$2:$F$4),MAX(g_input_values!$F$2:$F$4))</f>
        <v>33</v>
      </c>
      <c r="AP35" s="89">
        <f ca="1">RANDBETWEEN(MIN(g_input_values!$F$2:$F$4),MAX(g_input_values!$F$2:$F$4))</f>
        <v>60</v>
      </c>
      <c r="AQ35" s="89">
        <f ca="1">RANDBETWEEN(MIN(g_input_values!$F$2:$F$4),MAX(g_input_values!$F$2:$F$4))</f>
        <v>33</v>
      </c>
      <c r="AR35" s="89">
        <f ca="1">RANDBETWEEN(MIN(g_input_values!$F$2:$F$4),MAX(g_input_values!$F$2:$F$4))</f>
        <v>39</v>
      </c>
      <c r="AS35" s="89">
        <f ca="1">RANDBETWEEN(MIN(g_input_values!$F$2:$F$4),MAX(g_input_values!$F$2:$F$4))</f>
        <v>20</v>
      </c>
      <c r="AT35" s="89">
        <f ca="1">RANDBETWEEN(MIN(g_input_values!$F$2:$F$4),MAX(g_input_values!$F$2:$F$4))</f>
        <v>19</v>
      </c>
      <c r="AU35" s="89">
        <f ca="1">RANDBETWEEN(MIN(g_input_values!$F$2:$F$4),MAX(g_input_values!$F$2:$F$4))</f>
        <v>72</v>
      </c>
      <c r="AV35" s="89">
        <f ca="1">RANDBETWEEN(MIN(g_input_values!$F$2:$F$4),MAX(g_input_values!$F$2:$F$4))</f>
        <v>70</v>
      </c>
      <c r="AW35" s="89">
        <f ca="1">RANDBETWEEN(MIN(g_input_values!$F$2:$F$4),MAX(g_input_values!$F$2:$F$4))</f>
        <v>70</v>
      </c>
      <c r="AX35" s="89">
        <f ca="1">RANDBETWEEN(MIN(g_input_values!$F$2:$F$4),MAX(g_input_values!$F$2:$F$4))</f>
        <v>27</v>
      </c>
      <c r="AY35" s="89">
        <f ca="1">RANDBETWEEN(MIN(g_input_values!$F$2:$F$4),MAX(g_input_values!$F$2:$F$4))</f>
        <v>80</v>
      </c>
      <c r="AZ35" s="89">
        <f ca="1">RANDBETWEEN(MIN(g_input_values!$F$2:$F$4),MAX(g_input_values!$F$2:$F$4))</f>
        <v>72</v>
      </c>
      <c r="BA35" s="89">
        <f ca="1">RANDBETWEEN(MIN(g_input_values!$F$2:$F$4),MAX(g_input_values!$F$2:$F$4))</f>
        <v>77</v>
      </c>
      <c r="BB35" s="89">
        <f ca="1">RANDBETWEEN(MIN(g_input_values!$F$2:$F$4),MAX(g_input_values!$F$2:$F$4))</f>
        <v>35</v>
      </c>
      <c r="BC35" s="89">
        <f ca="1">RANDBETWEEN(MIN(g_input_values!$F$2:$F$4),MAX(g_input_values!$F$2:$F$4))</f>
        <v>49</v>
      </c>
      <c r="BD35" s="89">
        <f ca="1">RANDBETWEEN(MIN(g_input_values!$F$2:$F$4),MAX(g_input_values!$F$2:$F$4))</f>
        <v>46</v>
      </c>
      <c r="BE35" s="89">
        <f ca="1">RANDBETWEEN(MIN(g_input_values!$F$2:$F$4),MAX(g_input_values!$F$2:$F$4))</f>
        <v>46</v>
      </c>
      <c r="BF35" s="89">
        <f ca="1">RANDBETWEEN(MIN(g_input_values!$F$2:$F$4),MAX(g_input_values!$F$2:$F$4))</f>
        <v>63</v>
      </c>
      <c r="BG35" s="89">
        <f ca="1">RANDBETWEEN(MIN(g_input_values!$F$2:$F$4),MAX(g_input_values!$F$2:$F$4))</f>
        <v>68</v>
      </c>
      <c r="BH35" s="89">
        <f ca="1">RANDBETWEEN(MIN(g_input_values!$F$2:$F$4),MAX(g_input_values!$F$2:$F$4))</f>
        <v>56</v>
      </c>
      <c r="BI35" s="89">
        <f ca="1">RANDBETWEEN(MIN(g_input_values!$F$2:$F$4),MAX(g_input_values!$F$2:$F$4))</f>
        <v>60</v>
      </c>
      <c r="BJ35" s="79">
        <f t="shared" ca="1" si="6"/>
        <v>47.7</v>
      </c>
      <c r="BK35" s="79">
        <f t="shared" ca="1" si="7"/>
        <v>18.600000000000001</v>
      </c>
      <c r="BL35" s="86">
        <f t="shared" ca="1" si="8"/>
        <v>0.38993710691823902</v>
      </c>
    </row>
    <row r="36" spans="1:64" ht="12.5" x14ac:dyDescent="0.25">
      <c r="A36" s="89" t="s">
        <v>121</v>
      </c>
      <c r="B36" s="91">
        <f>J7</f>
        <v>919.6</v>
      </c>
      <c r="C36" s="89" t="s">
        <v>122</v>
      </c>
      <c r="J36" s="143"/>
      <c r="K36" s="89" t="s">
        <v>37</v>
      </c>
      <c r="L36" s="89">
        <f ca="1">RANDBETWEEN(MIN(g_input_values!$G$2:$G$4),MAX(g_input_values!$G$2:$G$4))</f>
        <v>47</v>
      </c>
      <c r="M36" s="89">
        <f ca="1">RANDBETWEEN(MIN(g_input_values!$G$2:$G$4),MAX(g_input_values!$G$2:$G$4))</f>
        <v>53</v>
      </c>
      <c r="N36" s="89">
        <f ca="1">RANDBETWEEN(MIN(g_input_values!$G$2:$G$4),MAX(g_input_values!$G$2:$G$4))</f>
        <v>50</v>
      </c>
      <c r="O36" s="89">
        <f ca="1">RANDBETWEEN(MIN(g_input_values!$G$2:$G$4),MAX(g_input_values!$G$2:$G$4))</f>
        <v>53</v>
      </c>
      <c r="P36" s="89">
        <f ca="1">RANDBETWEEN(MIN(g_input_values!$G$2:$G$4),MAX(g_input_values!$G$2:$G$4))</f>
        <v>69</v>
      </c>
      <c r="Q36" s="89">
        <f ca="1">RANDBETWEEN(MIN(g_input_values!$G$2:$G$4),MAX(g_input_values!$G$2:$G$4))</f>
        <v>49</v>
      </c>
      <c r="R36" s="89">
        <f ca="1">RANDBETWEEN(MIN(g_input_values!$G$2:$G$4),MAX(g_input_values!$G$2:$G$4))</f>
        <v>57</v>
      </c>
      <c r="S36" s="89">
        <f ca="1">RANDBETWEEN(MIN(g_input_values!$G$2:$G$4),MAX(g_input_values!$G$2:$G$4))</f>
        <v>89</v>
      </c>
      <c r="T36" s="89">
        <f ca="1">RANDBETWEEN(MIN(g_input_values!$G$2:$G$4),MAX(g_input_values!$G$2:$G$4))</f>
        <v>27</v>
      </c>
      <c r="U36" s="89">
        <f ca="1">RANDBETWEEN(MIN(g_input_values!$G$2:$G$4),MAX(g_input_values!$G$2:$G$4))</f>
        <v>34</v>
      </c>
      <c r="V36" s="89">
        <f ca="1">RANDBETWEEN(MIN(g_input_values!$G$2:$G$4),MAX(g_input_values!$G$2:$G$4))</f>
        <v>49</v>
      </c>
      <c r="W36" s="89">
        <f ca="1">RANDBETWEEN(MIN(g_input_values!$G$2:$G$4),MAX(g_input_values!$G$2:$G$4))</f>
        <v>31</v>
      </c>
      <c r="X36" s="89">
        <f ca="1">RANDBETWEEN(MIN(g_input_values!$G$2:$G$4),MAX(g_input_values!$G$2:$G$4))</f>
        <v>84</v>
      </c>
      <c r="Y36" s="89">
        <f ca="1">RANDBETWEEN(MIN(g_input_values!$G$2:$G$4),MAX(g_input_values!$G$2:$G$4))</f>
        <v>79</v>
      </c>
      <c r="Z36" s="89">
        <f ca="1">RANDBETWEEN(MIN(g_input_values!$G$2:$G$4),MAX(g_input_values!$G$2:$G$4))</f>
        <v>31</v>
      </c>
      <c r="AA36" s="89">
        <f ca="1">RANDBETWEEN(MIN(g_input_values!$G$2:$G$4),MAX(g_input_values!$G$2:$G$4))</f>
        <v>80</v>
      </c>
      <c r="AB36" s="89">
        <f ca="1">RANDBETWEEN(MIN(g_input_values!$G$2:$G$4),MAX(g_input_values!$G$2:$G$4))</f>
        <v>27</v>
      </c>
      <c r="AC36" s="89">
        <f ca="1">RANDBETWEEN(MIN(g_input_values!$G$2:$G$4),MAX(g_input_values!$G$2:$G$4))</f>
        <v>43</v>
      </c>
      <c r="AD36" s="89">
        <f ca="1">RANDBETWEEN(MIN(g_input_values!$G$2:$G$4),MAX(g_input_values!$G$2:$G$4))</f>
        <v>69</v>
      </c>
      <c r="AE36" s="89">
        <f ca="1">RANDBETWEEN(MIN(g_input_values!$G$2:$G$4),MAX(g_input_values!$G$2:$G$4))</f>
        <v>67</v>
      </c>
      <c r="AF36" s="89">
        <f ca="1">RANDBETWEEN(MIN(g_input_values!$G$2:$G$4),MAX(g_input_values!$G$2:$G$4))</f>
        <v>92</v>
      </c>
      <c r="AG36" s="89">
        <f ca="1">RANDBETWEEN(MIN(g_input_values!$G$2:$G$4),MAX(g_input_values!$G$2:$G$4))</f>
        <v>30</v>
      </c>
      <c r="AH36" s="89">
        <f ca="1">RANDBETWEEN(MIN(g_input_values!$G$2:$G$4),MAX(g_input_values!$G$2:$G$4))</f>
        <v>60</v>
      </c>
      <c r="AI36" s="89">
        <f ca="1">RANDBETWEEN(MIN(g_input_values!$G$2:$G$4),MAX(g_input_values!$G$2:$G$4))</f>
        <v>63</v>
      </c>
      <c r="AJ36" s="89">
        <f ca="1">RANDBETWEEN(MIN(g_input_values!$G$2:$G$4),MAX(g_input_values!$G$2:$G$4))</f>
        <v>66</v>
      </c>
      <c r="AK36" s="89">
        <f ca="1">RANDBETWEEN(MIN(g_input_values!$G$2:$G$4),MAX(g_input_values!$G$2:$G$4))</f>
        <v>21</v>
      </c>
      <c r="AL36" s="89">
        <f ca="1">RANDBETWEEN(MIN(g_input_values!$G$2:$G$4),MAX(g_input_values!$G$2:$G$4))</f>
        <v>79</v>
      </c>
      <c r="AM36" s="89">
        <f ca="1">RANDBETWEEN(MIN(g_input_values!$G$2:$G$4),MAX(g_input_values!$G$2:$G$4))</f>
        <v>26</v>
      </c>
      <c r="AN36" s="89">
        <f ca="1">RANDBETWEEN(MIN(g_input_values!$G$2:$G$4),MAX(g_input_values!$G$2:$G$4))</f>
        <v>54</v>
      </c>
      <c r="AO36" s="89">
        <f ca="1">RANDBETWEEN(MIN(g_input_values!$G$2:$G$4),MAX(g_input_values!$G$2:$G$4))</f>
        <v>36</v>
      </c>
      <c r="AP36" s="89">
        <f ca="1">RANDBETWEEN(MIN(g_input_values!$G$2:$G$4),MAX(g_input_values!$G$2:$G$4))</f>
        <v>79</v>
      </c>
      <c r="AQ36" s="89">
        <f ca="1">RANDBETWEEN(MIN(g_input_values!$G$2:$G$4),MAX(g_input_values!$G$2:$G$4))</f>
        <v>30</v>
      </c>
      <c r="AR36" s="89">
        <f ca="1">RANDBETWEEN(MIN(g_input_values!$G$2:$G$4),MAX(g_input_values!$G$2:$G$4))</f>
        <v>62</v>
      </c>
      <c r="AS36" s="89">
        <f ca="1">RANDBETWEEN(MIN(g_input_values!$G$2:$G$4),MAX(g_input_values!$G$2:$G$4))</f>
        <v>36</v>
      </c>
      <c r="AT36" s="89">
        <f ca="1">RANDBETWEEN(MIN(g_input_values!$G$2:$G$4),MAX(g_input_values!$G$2:$G$4))</f>
        <v>88</v>
      </c>
      <c r="AU36" s="89">
        <f ca="1">RANDBETWEEN(MIN(g_input_values!$G$2:$G$4),MAX(g_input_values!$G$2:$G$4))</f>
        <v>62</v>
      </c>
      <c r="AV36" s="89">
        <f ca="1">RANDBETWEEN(MIN(g_input_values!$G$2:$G$4),MAX(g_input_values!$G$2:$G$4))</f>
        <v>66</v>
      </c>
      <c r="AW36" s="89">
        <f ca="1">RANDBETWEEN(MIN(g_input_values!$G$2:$G$4),MAX(g_input_values!$G$2:$G$4))</f>
        <v>76</v>
      </c>
      <c r="AX36" s="89">
        <f ca="1">RANDBETWEEN(MIN(g_input_values!$G$2:$G$4),MAX(g_input_values!$G$2:$G$4))</f>
        <v>46</v>
      </c>
      <c r="AY36" s="89">
        <f ca="1">RANDBETWEEN(MIN(g_input_values!$G$2:$G$4),MAX(g_input_values!$G$2:$G$4))</f>
        <v>20</v>
      </c>
      <c r="AZ36" s="89">
        <f ca="1">RANDBETWEEN(MIN(g_input_values!$G$2:$G$4),MAX(g_input_values!$G$2:$G$4))</f>
        <v>89</v>
      </c>
      <c r="BA36" s="89">
        <f ca="1">RANDBETWEEN(MIN(g_input_values!$G$2:$G$4),MAX(g_input_values!$G$2:$G$4))</f>
        <v>85</v>
      </c>
      <c r="BB36" s="89">
        <f ca="1">RANDBETWEEN(MIN(g_input_values!$G$2:$G$4),MAX(g_input_values!$G$2:$G$4))</f>
        <v>41</v>
      </c>
      <c r="BC36" s="89">
        <f ca="1">RANDBETWEEN(MIN(g_input_values!$G$2:$G$4),MAX(g_input_values!$G$2:$G$4))</f>
        <v>87</v>
      </c>
      <c r="BD36" s="89">
        <f ca="1">RANDBETWEEN(MIN(g_input_values!$G$2:$G$4),MAX(g_input_values!$G$2:$G$4))</f>
        <v>45</v>
      </c>
      <c r="BE36" s="89">
        <f ca="1">RANDBETWEEN(MIN(g_input_values!$G$2:$G$4),MAX(g_input_values!$G$2:$G$4))</f>
        <v>57</v>
      </c>
      <c r="BF36" s="89">
        <f ca="1">RANDBETWEEN(MIN(g_input_values!$G$2:$G$4),MAX(g_input_values!$G$2:$G$4))</f>
        <v>21</v>
      </c>
      <c r="BG36" s="89">
        <f ca="1">RANDBETWEEN(MIN(g_input_values!$G$2:$G$4),MAX(g_input_values!$G$2:$G$4))</f>
        <v>28</v>
      </c>
      <c r="BH36" s="89">
        <f ca="1">RANDBETWEEN(MIN(g_input_values!$G$2:$G$4),MAX(g_input_values!$G$2:$G$4))</f>
        <v>37</v>
      </c>
      <c r="BI36" s="89">
        <f ca="1">RANDBETWEEN(MIN(g_input_values!$G$2:$G$4),MAX(g_input_values!$G$2:$G$4))</f>
        <v>69</v>
      </c>
      <c r="BJ36" s="79">
        <f t="shared" ca="1" si="6"/>
        <v>54.800000000000004</v>
      </c>
      <c r="BK36" s="79">
        <f t="shared" ca="1" si="7"/>
        <v>21.5</v>
      </c>
      <c r="BL36" s="86">
        <f t="shared" ca="1" si="8"/>
        <v>0.39233576642335766</v>
      </c>
    </row>
    <row r="37" spans="1:64" ht="12.5" x14ac:dyDescent="0.25">
      <c r="B37" s="89" t="s">
        <v>116</v>
      </c>
      <c r="J37" s="143"/>
      <c r="K37" s="89" t="s">
        <v>6</v>
      </c>
      <c r="L37" s="89">
        <f ca="1">RANDBETWEEN(MIN(g_input_values!$H$2:$H$4),MAX(g_input_values!$H$2:$H$4))</f>
        <v>66</v>
      </c>
      <c r="M37" s="89">
        <f ca="1">RANDBETWEEN(MIN(g_input_values!$H$2:$H$4),MAX(g_input_values!$H$2:$H$4))</f>
        <v>67</v>
      </c>
      <c r="N37" s="89">
        <f ca="1">RANDBETWEEN(MIN(g_input_values!$H$2:$H$4),MAX(g_input_values!$H$2:$H$4))</f>
        <v>98</v>
      </c>
      <c r="O37" s="89">
        <f ca="1">RANDBETWEEN(MIN(g_input_values!$H$2:$H$4),MAX(g_input_values!$H$2:$H$4))</f>
        <v>83</v>
      </c>
      <c r="P37" s="89">
        <f ca="1">RANDBETWEEN(MIN(g_input_values!$H$2:$H$4),MAX(g_input_values!$H$2:$H$4))</f>
        <v>72</v>
      </c>
      <c r="Q37" s="89">
        <f ca="1">RANDBETWEEN(MIN(g_input_values!$H$2:$H$4),MAX(g_input_values!$H$2:$H$4))</f>
        <v>20</v>
      </c>
      <c r="R37" s="89">
        <f ca="1">RANDBETWEEN(MIN(g_input_values!$H$2:$H$4),MAX(g_input_values!$H$2:$H$4))</f>
        <v>55</v>
      </c>
      <c r="S37" s="89">
        <f ca="1">RANDBETWEEN(MIN(g_input_values!$H$2:$H$4),MAX(g_input_values!$H$2:$H$4))</f>
        <v>76</v>
      </c>
      <c r="T37" s="89">
        <f ca="1">RANDBETWEEN(MIN(g_input_values!$H$2:$H$4),MAX(g_input_values!$H$2:$H$4))</f>
        <v>83</v>
      </c>
      <c r="U37" s="89">
        <f ca="1">RANDBETWEEN(MIN(g_input_values!$H$2:$H$4),MAX(g_input_values!$H$2:$H$4))</f>
        <v>30</v>
      </c>
      <c r="V37" s="89">
        <f ca="1">RANDBETWEEN(MIN(g_input_values!$H$2:$H$4),MAX(g_input_values!$H$2:$H$4))</f>
        <v>38</v>
      </c>
      <c r="W37" s="89">
        <f ca="1">RANDBETWEEN(MIN(g_input_values!$H$2:$H$4),MAX(g_input_values!$H$2:$H$4))</f>
        <v>43</v>
      </c>
      <c r="X37" s="89">
        <f ca="1">RANDBETWEEN(MIN(g_input_values!$H$2:$H$4),MAX(g_input_values!$H$2:$H$4))</f>
        <v>56</v>
      </c>
      <c r="Y37" s="89">
        <f ca="1">RANDBETWEEN(MIN(g_input_values!$H$2:$H$4),MAX(g_input_values!$H$2:$H$4))</f>
        <v>100</v>
      </c>
      <c r="Z37" s="89">
        <f ca="1">RANDBETWEEN(MIN(g_input_values!$H$2:$H$4),MAX(g_input_values!$H$2:$H$4))</f>
        <v>38</v>
      </c>
      <c r="AA37" s="89">
        <f ca="1">RANDBETWEEN(MIN(g_input_values!$H$2:$H$4),MAX(g_input_values!$H$2:$H$4))</f>
        <v>94</v>
      </c>
      <c r="AB37" s="89">
        <f ca="1">RANDBETWEEN(MIN(g_input_values!$H$2:$H$4),MAX(g_input_values!$H$2:$H$4))</f>
        <v>59</v>
      </c>
      <c r="AC37" s="89">
        <f ca="1">RANDBETWEEN(MIN(g_input_values!$H$2:$H$4),MAX(g_input_values!$H$2:$H$4))</f>
        <v>92</v>
      </c>
      <c r="AD37" s="89">
        <f ca="1">RANDBETWEEN(MIN(g_input_values!$H$2:$H$4),MAX(g_input_values!$H$2:$H$4))</f>
        <v>38</v>
      </c>
      <c r="AE37" s="89">
        <f ca="1">RANDBETWEEN(MIN(g_input_values!$H$2:$H$4),MAX(g_input_values!$H$2:$H$4))</f>
        <v>52</v>
      </c>
      <c r="AF37" s="89">
        <f ca="1">RANDBETWEEN(MIN(g_input_values!$H$2:$H$4),MAX(g_input_values!$H$2:$H$4))</f>
        <v>36</v>
      </c>
      <c r="AG37" s="89">
        <f ca="1">RANDBETWEEN(MIN(g_input_values!$H$2:$H$4),MAX(g_input_values!$H$2:$H$4))</f>
        <v>100</v>
      </c>
      <c r="AH37" s="89">
        <f ca="1">RANDBETWEEN(MIN(g_input_values!$H$2:$H$4),MAX(g_input_values!$H$2:$H$4))</f>
        <v>93</v>
      </c>
      <c r="AI37" s="89">
        <f ca="1">RANDBETWEEN(MIN(g_input_values!$H$2:$H$4),MAX(g_input_values!$H$2:$H$4))</f>
        <v>82</v>
      </c>
      <c r="AJ37" s="89">
        <f ca="1">RANDBETWEEN(MIN(g_input_values!$H$2:$H$4),MAX(g_input_values!$H$2:$H$4))</f>
        <v>78</v>
      </c>
      <c r="AK37" s="89">
        <f ca="1">RANDBETWEEN(MIN(g_input_values!$H$2:$H$4),MAX(g_input_values!$H$2:$H$4))</f>
        <v>41</v>
      </c>
      <c r="AL37" s="89">
        <f ca="1">RANDBETWEEN(MIN(g_input_values!$H$2:$H$4),MAX(g_input_values!$H$2:$H$4))</f>
        <v>95</v>
      </c>
      <c r="AM37" s="89">
        <f ca="1">RANDBETWEEN(MIN(g_input_values!$H$2:$H$4),MAX(g_input_values!$H$2:$H$4))</f>
        <v>93</v>
      </c>
      <c r="AN37" s="89">
        <f ca="1">RANDBETWEEN(MIN(g_input_values!$H$2:$H$4),MAX(g_input_values!$H$2:$H$4))</f>
        <v>48</v>
      </c>
      <c r="AO37" s="89">
        <f ca="1">RANDBETWEEN(MIN(g_input_values!$H$2:$H$4),MAX(g_input_values!$H$2:$H$4))</f>
        <v>26</v>
      </c>
      <c r="AP37" s="89">
        <f ca="1">RANDBETWEEN(MIN(g_input_values!$H$2:$H$4),MAX(g_input_values!$H$2:$H$4))</f>
        <v>28</v>
      </c>
      <c r="AQ37" s="89">
        <f ca="1">RANDBETWEEN(MIN(g_input_values!$H$2:$H$4),MAX(g_input_values!$H$2:$H$4))</f>
        <v>99</v>
      </c>
      <c r="AR37" s="89">
        <f ca="1">RANDBETWEEN(MIN(g_input_values!$H$2:$H$4),MAX(g_input_values!$H$2:$H$4))</f>
        <v>99</v>
      </c>
      <c r="AS37" s="89">
        <f ca="1">RANDBETWEEN(MIN(g_input_values!$H$2:$H$4),MAX(g_input_values!$H$2:$H$4))</f>
        <v>72</v>
      </c>
      <c r="AT37" s="89">
        <f ca="1">RANDBETWEEN(MIN(g_input_values!$H$2:$H$4),MAX(g_input_values!$H$2:$H$4))</f>
        <v>86</v>
      </c>
      <c r="AU37" s="89">
        <f ca="1">RANDBETWEEN(MIN(g_input_values!$H$2:$H$4),MAX(g_input_values!$H$2:$H$4))</f>
        <v>54</v>
      </c>
      <c r="AV37" s="89">
        <f ca="1">RANDBETWEEN(MIN(g_input_values!$H$2:$H$4),MAX(g_input_values!$H$2:$H$4))</f>
        <v>96</v>
      </c>
      <c r="AW37" s="89">
        <f ca="1">RANDBETWEEN(MIN(g_input_values!$H$2:$H$4),MAX(g_input_values!$H$2:$H$4))</f>
        <v>40</v>
      </c>
      <c r="AX37" s="89">
        <f ca="1">RANDBETWEEN(MIN(g_input_values!$H$2:$H$4),MAX(g_input_values!$H$2:$H$4))</f>
        <v>43</v>
      </c>
      <c r="AY37" s="89">
        <f ca="1">RANDBETWEEN(MIN(g_input_values!$H$2:$H$4),MAX(g_input_values!$H$2:$H$4))</f>
        <v>73</v>
      </c>
      <c r="AZ37" s="89">
        <f ca="1">RANDBETWEEN(MIN(g_input_values!$H$2:$H$4),MAX(g_input_values!$H$2:$H$4))</f>
        <v>40</v>
      </c>
      <c r="BA37" s="89">
        <f ca="1">RANDBETWEEN(MIN(g_input_values!$H$2:$H$4),MAX(g_input_values!$H$2:$H$4))</f>
        <v>92</v>
      </c>
      <c r="BB37" s="89">
        <f ca="1">RANDBETWEEN(MIN(g_input_values!$H$2:$H$4),MAX(g_input_values!$H$2:$H$4))</f>
        <v>20</v>
      </c>
      <c r="BC37" s="89">
        <f ca="1">RANDBETWEEN(MIN(g_input_values!$H$2:$H$4),MAX(g_input_values!$H$2:$H$4))</f>
        <v>59</v>
      </c>
      <c r="BD37" s="89">
        <f ca="1">RANDBETWEEN(MIN(g_input_values!$H$2:$H$4),MAX(g_input_values!$H$2:$H$4))</f>
        <v>46</v>
      </c>
      <c r="BE37" s="89">
        <f ca="1">RANDBETWEEN(MIN(g_input_values!$H$2:$H$4),MAX(g_input_values!$H$2:$H$4))</f>
        <v>33</v>
      </c>
      <c r="BF37" s="89">
        <f ca="1">RANDBETWEEN(MIN(g_input_values!$H$2:$H$4),MAX(g_input_values!$H$2:$H$4))</f>
        <v>94</v>
      </c>
      <c r="BG37" s="89">
        <f ca="1">RANDBETWEEN(MIN(g_input_values!$H$2:$H$4),MAX(g_input_values!$H$2:$H$4))</f>
        <v>66</v>
      </c>
      <c r="BH37" s="89">
        <f ca="1">RANDBETWEEN(MIN(g_input_values!$H$2:$H$4),MAX(g_input_values!$H$2:$H$4))</f>
        <v>68</v>
      </c>
      <c r="BI37" s="89">
        <f ca="1">RANDBETWEEN(MIN(g_input_values!$H$2:$H$4),MAX(g_input_values!$H$2:$H$4))</f>
        <v>60</v>
      </c>
      <c r="BJ37" s="79">
        <f t="shared" ca="1" si="6"/>
        <v>64.400000000000006</v>
      </c>
      <c r="BK37" s="79">
        <f t="shared" ca="1" si="7"/>
        <v>24.9</v>
      </c>
      <c r="BL37" s="86">
        <f t="shared" ca="1" si="8"/>
        <v>0.38664596273291918</v>
      </c>
    </row>
    <row r="38" spans="1:64" ht="12.5" x14ac:dyDescent="0.25">
      <c r="B38" s="89" t="s">
        <v>118</v>
      </c>
      <c r="G38" s="140" t="s">
        <v>51</v>
      </c>
      <c r="H38" s="143"/>
      <c r="I38" s="143"/>
      <c r="BL38" s="86">
        <f ca="1">AVERAGE(BL29:BL37)</f>
        <v>0.35356395424008219</v>
      </c>
    </row>
    <row r="39" spans="1:64" ht="15.75" customHeight="1" x14ac:dyDescent="0.25">
      <c r="B39" s="89" t="s">
        <v>119</v>
      </c>
      <c r="G39" s="143"/>
      <c r="H39" s="143"/>
      <c r="I39" s="143"/>
    </row>
    <row r="40" spans="1:64" ht="15.75" customHeight="1" x14ac:dyDescent="0.25">
      <c r="B40" s="89" t="s">
        <v>120</v>
      </c>
      <c r="G40" s="143"/>
      <c r="H40" s="143"/>
      <c r="I40" s="143"/>
    </row>
    <row r="41" spans="1:64" ht="15.75" customHeight="1" x14ac:dyDescent="0.25">
      <c r="B41" s="89" t="s">
        <v>117</v>
      </c>
      <c r="G41" s="143"/>
      <c r="H41" s="143"/>
      <c r="I41" s="143"/>
    </row>
    <row r="42" spans="1:64" ht="12.5" x14ac:dyDescent="0.25">
      <c r="J42" s="137" t="s">
        <v>42</v>
      </c>
      <c r="K42" s="89" t="s">
        <v>47</v>
      </c>
      <c r="L42" s="89">
        <v>1</v>
      </c>
      <c r="M42" s="89">
        <v>2</v>
      </c>
      <c r="N42" s="89">
        <v>3</v>
      </c>
      <c r="O42" s="89">
        <v>4</v>
      </c>
      <c r="P42" s="89">
        <v>5</v>
      </c>
      <c r="Q42" s="89">
        <v>6</v>
      </c>
      <c r="R42" s="89">
        <v>7</v>
      </c>
      <c r="S42" s="89">
        <v>8</v>
      </c>
      <c r="T42" s="89">
        <v>9</v>
      </c>
      <c r="U42" s="89">
        <v>10</v>
      </c>
      <c r="V42" s="89">
        <v>11</v>
      </c>
      <c r="W42" s="89">
        <v>12</v>
      </c>
      <c r="X42" s="89">
        <v>13</v>
      </c>
      <c r="Y42" s="89">
        <v>14</v>
      </c>
      <c r="Z42" s="89">
        <v>15</v>
      </c>
      <c r="AA42" s="89">
        <v>16</v>
      </c>
      <c r="AB42" s="89">
        <v>17</v>
      </c>
      <c r="AC42" s="89">
        <v>18</v>
      </c>
      <c r="AD42" s="89">
        <v>19</v>
      </c>
      <c r="AE42" s="89">
        <v>20</v>
      </c>
      <c r="AF42" s="89">
        <v>21</v>
      </c>
      <c r="AG42" s="89">
        <v>22</v>
      </c>
      <c r="AH42" s="89">
        <v>23</v>
      </c>
      <c r="AI42" s="89">
        <v>24</v>
      </c>
      <c r="AJ42" s="89">
        <v>25</v>
      </c>
      <c r="AK42" s="89">
        <v>26</v>
      </c>
      <c r="AL42" s="89">
        <v>27</v>
      </c>
      <c r="AM42" s="89">
        <v>28</v>
      </c>
      <c r="AN42" s="89">
        <v>29</v>
      </c>
      <c r="AO42" s="89">
        <v>30</v>
      </c>
      <c r="AP42" s="89">
        <v>31</v>
      </c>
      <c r="AQ42" s="89">
        <v>32</v>
      </c>
      <c r="AR42" s="89">
        <v>33</v>
      </c>
      <c r="AS42" s="89">
        <v>34</v>
      </c>
      <c r="AT42" s="89">
        <v>35</v>
      </c>
      <c r="AU42" s="89">
        <v>36</v>
      </c>
      <c r="AV42" s="89">
        <v>37</v>
      </c>
      <c r="AW42" s="89">
        <v>38</v>
      </c>
      <c r="AX42" s="89">
        <v>39</v>
      </c>
      <c r="AY42" s="89">
        <v>40</v>
      </c>
      <c r="AZ42" s="89">
        <v>41</v>
      </c>
      <c r="BA42" s="89">
        <v>42</v>
      </c>
      <c r="BB42" s="89">
        <v>43</v>
      </c>
      <c r="BC42" s="89">
        <v>44</v>
      </c>
      <c r="BD42" s="89">
        <v>45</v>
      </c>
      <c r="BE42" s="89">
        <v>46</v>
      </c>
      <c r="BF42" s="89">
        <v>47</v>
      </c>
      <c r="BG42" s="89">
        <v>48</v>
      </c>
      <c r="BH42" s="89">
        <v>49</v>
      </c>
      <c r="BI42" s="89">
        <v>50</v>
      </c>
      <c r="BJ42" s="89" t="s">
        <v>48</v>
      </c>
      <c r="BK42" s="89" t="s">
        <v>49</v>
      </c>
      <c r="BL42" s="89" t="s">
        <v>50</v>
      </c>
    </row>
    <row r="43" spans="1:64" ht="12.5" x14ac:dyDescent="0.25">
      <c r="J43" s="143"/>
      <c r="K43" s="89" t="s">
        <v>2</v>
      </c>
      <c r="L43" s="89">
        <f ca="1">RANDBETWEEN(MIN(g_input_values!$D$7:$D$9),MAX(g_input_values!$D$7:$D$9))</f>
        <v>42</v>
      </c>
      <c r="M43" s="89">
        <f ca="1">RANDBETWEEN(MIN(g_input_values!$D$7:$D$9),MAX(g_input_values!$D$7:$D$9))</f>
        <v>53</v>
      </c>
      <c r="N43" s="89">
        <f ca="1">RANDBETWEEN(MIN(g_input_values!$D$7:$D$9),MAX(g_input_values!$D$7:$D$9))</f>
        <v>51</v>
      </c>
      <c r="O43" s="89">
        <f ca="1">RANDBETWEEN(MIN(g_input_values!$D$7:$D$9),MAX(g_input_values!$D$7:$D$9))</f>
        <v>46</v>
      </c>
      <c r="P43" s="89">
        <f ca="1">RANDBETWEEN(MIN(g_input_values!$D$7:$D$9),MAX(g_input_values!$D$7:$D$9))</f>
        <v>62</v>
      </c>
      <c r="Q43" s="89">
        <f ca="1">RANDBETWEEN(MIN(g_input_values!$D$7:$D$9),MAX(g_input_values!$D$7:$D$9))</f>
        <v>63</v>
      </c>
      <c r="R43" s="89">
        <f ca="1">RANDBETWEEN(MIN(g_input_values!$D$7:$D$9),MAX(g_input_values!$D$7:$D$9))</f>
        <v>49</v>
      </c>
      <c r="S43" s="89">
        <f ca="1">RANDBETWEEN(MIN(g_input_values!$D$7:$D$9),MAX(g_input_values!$D$7:$D$9))</f>
        <v>70</v>
      </c>
      <c r="T43" s="89">
        <f ca="1">RANDBETWEEN(MIN(g_input_values!$D$7:$D$9),MAX(g_input_values!$D$7:$D$9))</f>
        <v>48</v>
      </c>
      <c r="U43" s="89">
        <f ca="1">RANDBETWEEN(MIN(g_input_values!$D$7:$D$9),MAX(g_input_values!$D$7:$D$9))</f>
        <v>51</v>
      </c>
      <c r="V43" s="89">
        <f ca="1">RANDBETWEEN(MIN(g_input_values!$D$7:$D$9),MAX(g_input_values!$D$7:$D$9))</f>
        <v>44</v>
      </c>
      <c r="W43" s="89">
        <f ca="1">RANDBETWEEN(MIN(g_input_values!$D$7:$D$9),MAX(g_input_values!$D$7:$D$9))</f>
        <v>62</v>
      </c>
      <c r="X43" s="89">
        <f ca="1">RANDBETWEEN(MIN(g_input_values!$D$7:$D$9),MAX(g_input_values!$D$7:$D$9))</f>
        <v>56</v>
      </c>
      <c r="Y43" s="89">
        <f ca="1">RANDBETWEEN(MIN(g_input_values!$D$7:$D$9),MAX(g_input_values!$D$7:$D$9))</f>
        <v>44</v>
      </c>
      <c r="Z43" s="89">
        <f ca="1">RANDBETWEEN(MIN(g_input_values!$D$7:$D$9),MAX(g_input_values!$D$7:$D$9))</f>
        <v>72</v>
      </c>
      <c r="AA43" s="89">
        <f ca="1">RANDBETWEEN(MIN(g_input_values!$D$7:$D$9),MAX(g_input_values!$D$7:$D$9))</f>
        <v>71</v>
      </c>
      <c r="AB43" s="89">
        <f ca="1">RANDBETWEEN(MIN(g_input_values!$D$7:$D$9),MAX(g_input_values!$D$7:$D$9))</f>
        <v>47</v>
      </c>
      <c r="AC43" s="89">
        <f ca="1">RANDBETWEEN(MIN(g_input_values!$D$7:$D$9),MAX(g_input_values!$D$7:$D$9))</f>
        <v>57</v>
      </c>
      <c r="AD43" s="89">
        <f ca="1">RANDBETWEEN(MIN(g_input_values!$D$7:$D$9),MAX(g_input_values!$D$7:$D$9))</f>
        <v>44</v>
      </c>
      <c r="AE43" s="89">
        <f ca="1">RANDBETWEEN(MIN(g_input_values!$D$7:$D$9),MAX(g_input_values!$D$7:$D$9))</f>
        <v>72</v>
      </c>
      <c r="AF43" s="89">
        <f ca="1">RANDBETWEEN(MIN(g_input_values!$D$7:$D$9),MAX(g_input_values!$D$7:$D$9))</f>
        <v>62</v>
      </c>
      <c r="AG43" s="89">
        <f ca="1">RANDBETWEEN(MIN(g_input_values!$D$7:$D$9),MAX(g_input_values!$D$7:$D$9))</f>
        <v>65</v>
      </c>
      <c r="AH43" s="89">
        <f ca="1">RANDBETWEEN(MIN(g_input_values!$D$7:$D$9),MAX(g_input_values!$D$7:$D$9))</f>
        <v>61</v>
      </c>
      <c r="AI43" s="89">
        <f ca="1">RANDBETWEEN(MIN(g_input_values!$D$7:$D$9),MAX(g_input_values!$D$7:$D$9))</f>
        <v>67</v>
      </c>
      <c r="AJ43" s="89">
        <f ca="1">RANDBETWEEN(MIN(g_input_values!$D$7:$D$9),MAX(g_input_values!$D$7:$D$9))</f>
        <v>44</v>
      </c>
      <c r="AK43" s="89">
        <f ca="1">RANDBETWEEN(MIN(g_input_values!$D$7:$D$9),MAX(g_input_values!$D$7:$D$9))</f>
        <v>61</v>
      </c>
      <c r="AL43" s="89">
        <f ca="1">RANDBETWEEN(MIN(g_input_values!$D$7:$D$9),MAX(g_input_values!$D$7:$D$9))</f>
        <v>50</v>
      </c>
      <c r="AM43" s="89">
        <f ca="1">RANDBETWEEN(MIN(g_input_values!$D$7:$D$9),MAX(g_input_values!$D$7:$D$9))</f>
        <v>71</v>
      </c>
      <c r="AN43" s="89">
        <f ca="1">RANDBETWEEN(MIN(g_input_values!$D$7:$D$9),MAX(g_input_values!$D$7:$D$9))</f>
        <v>56</v>
      </c>
      <c r="AO43" s="89">
        <f ca="1">RANDBETWEEN(MIN(g_input_values!$D$7:$D$9),MAX(g_input_values!$D$7:$D$9))</f>
        <v>72</v>
      </c>
      <c r="AP43" s="89">
        <f ca="1">RANDBETWEEN(MIN(g_input_values!$D$7:$D$9),MAX(g_input_values!$D$7:$D$9))</f>
        <v>42</v>
      </c>
      <c r="AQ43" s="89">
        <f ca="1">RANDBETWEEN(MIN(g_input_values!$D$7:$D$9),MAX(g_input_values!$D$7:$D$9))</f>
        <v>39</v>
      </c>
      <c r="AR43" s="89">
        <f ca="1">RANDBETWEEN(MIN(g_input_values!$D$7:$D$9),MAX(g_input_values!$D$7:$D$9))</f>
        <v>55</v>
      </c>
      <c r="AS43" s="89">
        <f ca="1">RANDBETWEEN(MIN(g_input_values!$D$7:$D$9),MAX(g_input_values!$D$7:$D$9))</f>
        <v>48</v>
      </c>
      <c r="AT43" s="89">
        <f ca="1">RANDBETWEEN(MIN(g_input_values!$D$7:$D$9),MAX(g_input_values!$D$7:$D$9))</f>
        <v>61</v>
      </c>
      <c r="AU43" s="89">
        <f ca="1">RANDBETWEEN(MIN(g_input_values!$D$7:$D$9),MAX(g_input_values!$D$7:$D$9))</f>
        <v>69</v>
      </c>
      <c r="AV43" s="89">
        <f ca="1">RANDBETWEEN(MIN(g_input_values!$D$7:$D$9),MAX(g_input_values!$D$7:$D$9))</f>
        <v>41</v>
      </c>
      <c r="AW43" s="89">
        <f ca="1">RANDBETWEEN(MIN(g_input_values!$D$7:$D$9),MAX(g_input_values!$D$7:$D$9))</f>
        <v>46</v>
      </c>
      <c r="AX43" s="89">
        <f ca="1">RANDBETWEEN(MIN(g_input_values!$D$7:$D$9),MAX(g_input_values!$D$7:$D$9))</f>
        <v>51</v>
      </c>
      <c r="AY43" s="89">
        <f ca="1">RANDBETWEEN(MIN(g_input_values!$D$7:$D$9),MAX(g_input_values!$D$7:$D$9))</f>
        <v>56</v>
      </c>
      <c r="AZ43" s="89">
        <f ca="1">RANDBETWEEN(MIN(g_input_values!$D$7:$D$9),MAX(g_input_values!$D$7:$D$9))</f>
        <v>72</v>
      </c>
      <c r="BA43" s="89">
        <f ca="1">RANDBETWEEN(MIN(g_input_values!$D$7:$D$9),MAX(g_input_values!$D$7:$D$9))</f>
        <v>57</v>
      </c>
      <c r="BB43" s="89">
        <f ca="1">RANDBETWEEN(MIN(g_input_values!$D$7:$D$9),MAX(g_input_values!$D$7:$D$9))</f>
        <v>45</v>
      </c>
      <c r="BC43" s="89">
        <f ca="1">RANDBETWEEN(MIN(g_input_values!$D$7:$D$9),MAX(g_input_values!$D$7:$D$9))</f>
        <v>62</v>
      </c>
      <c r="BD43" s="89">
        <f ca="1">RANDBETWEEN(MIN(g_input_values!$D$7:$D$9),MAX(g_input_values!$D$7:$D$9))</f>
        <v>53</v>
      </c>
      <c r="BE43" s="89">
        <f ca="1">RANDBETWEEN(MIN(g_input_values!$D$7:$D$9),MAX(g_input_values!$D$7:$D$9))</f>
        <v>70</v>
      </c>
      <c r="BF43" s="89">
        <f ca="1">RANDBETWEEN(MIN(g_input_values!$D$7:$D$9),MAX(g_input_values!$D$7:$D$9))</f>
        <v>43</v>
      </c>
      <c r="BG43" s="89">
        <f ca="1">RANDBETWEEN(MIN(g_input_values!$D$7:$D$9),MAX(g_input_values!$D$7:$D$9))</f>
        <v>57</v>
      </c>
      <c r="BH43" s="89">
        <f ca="1">RANDBETWEEN(MIN(g_input_values!$D$7:$D$9),MAX(g_input_values!$D$7:$D$9))</f>
        <v>42</v>
      </c>
      <c r="BI43" s="89">
        <f ca="1">RANDBETWEEN(MIN(g_input_values!$D$7:$D$9),MAX(g_input_values!$D$7:$D$9))</f>
        <v>56</v>
      </c>
      <c r="BJ43" s="79">
        <f t="shared" ref="BJ43:BJ51" ca="1" si="9">ROUNDUP(AVERAGE(L43:BI43),1)</f>
        <v>55.6</v>
      </c>
      <c r="BK43" s="79">
        <f t="shared" ref="BK43:BK51" ca="1" si="10">ROUND(STDEV(L43:BI43),1)</f>
        <v>10.199999999999999</v>
      </c>
      <c r="BL43" s="86">
        <f t="shared" ref="BL43:BL51" ca="1" si="11">BK43/BJ43</f>
        <v>0.18345323741007191</v>
      </c>
    </row>
    <row r="44" spans="1:64" ht="12.5" x14ac:dyDescent="0.25">
      <c r="J44" s="143"/>
      <c r="K44" s="89" t="s">
        <v>32</v>
      </c>
      <c r="L44" s="89">
        <f ca="1">RANDBETWEEN(MIN(g_input_values!$D$7:$D$9),MAX(g_input_values!$D$7:$D$9))</f>
        <v>60</v>
      </c>
      <c r="M44" s="89">
        <f ca="1">RANDBETWEEN(MIN(g_input_values!$D$7:$D$9),MAX(g_input_values!$D$7:$D$9))</f>
        <v>44</v>
      </c>
      <c r="N44" s="89">
        <f ca="1">RANDBETWEEN(MIN(g_input_values!$D$7:$D$9),MAX(g_input_values!$D$7:$D$9))</f>
        <v>40</v>
      </c>
      <c r="O44" s="89">
        <f ca="1">RANDBETWEEN(MIN(g_input_values!$D$7:$D$9),MAX(g_input_values!$D$7:$D$9))</f>
        <v>50</v>
      </c>
      <c r="P44" s="89">
        <f ca="1">RANDBETWEEN(MIN(g_input_values!$D$7:$D$9),MAX(g_input_values!$D$7:$D$9))</f>
        <v>64</v>
      </c>
      <c r="Q44" s="89">
        <f ca="1">RANDBETWEEN(MIN(g_input_values!$D$7:$D$9),MAX(g_input_values!$D$7:$D$9))</f>
        <v>55</v>
      </c>
      <c r="R44" s="89">
        <f ca="1">RANDBETWEEN(MIN(g_input_values!$D$7:$D$9),MAX(g_input_values!$D$7:$D$9))</f>
        <v>72</v>
      </c>
      <c r="S44" s="89">
        <f ca="1">RANDBETWEEN(MIN(g_input_values!$D$7:$D$9),MAX(g_input_values!$D$7:$D$9))</f>
        <v>58</v>
      </c>
      <c r="T44" s="89">
        <f ca="1">RANDBETWEEN(MIN(g_input_values!$D$7:$D$9),MAX(g_input_values!$D$7:$D$9))</f>
        <v>53</v>
      </c>
      <c r="U44" s="89">
        <f ca="1">RANDBETWEEN(MIN(g_input_values!$D$7:$D$9),MAX(g_input_values!$D$7:$D$9))</f>
        <v>62</v>
      </c>
      <c r="V44" s="89">
        <f ca="1">RANDBETWEEN(MIN(g_input_values!$D$7:$D$9),MAX(g_input_values!$D$7:$D$9))</f>
        <v>49</v>
      </c>
      <c r="W44" s="89">
        <f ca="1">RANDBETWEEN(MIN(g_input_values!$D$7:$D$9),MAX(g_input_values!$D$7:$D$9))</f>
        <v>50</v>
      </c>
      <c r="X44" s="89">
        <f ca="1">RANDBETWEEN(MIN(g_input_values!$D$7:$D$9),MAX(g_input_values!$D$7:$D$9))</f>
        <v>47</v>
      </c>
      <c r="Y44" s="89">
        <f ca="1">RANDBETWEEN(MIN(g_input_values!$D$7:$D$9),MAX(g_input_values!$D$7:$D$9))</f>
        <v>41</v>
      </c>
      <c r="Z44" s="89">
        <f ca="1">RANDBETWEEN(MIN(g_input_values!$D$7:$D$9),MAX(g_input_values!$D$7:$D$9))</f>
        <v>57</v>
      </c>
      <c r="AA44" s="89">
        <f ca="1">RANDBETWEEN(MIN(g_input_values!$D$7:$D$9),MAX(g_input_values!$D$7:$D$9))</f>
        <v>53</v>
      </c>
      <c r="AB44" s="89">
        <f ca="1">RANDBETWEEN(MIN(g_input_values!$D$7:$D$9),MAX(g_input_values!$D$7:$D$9))</f>
        <v>51</v>
      </c>
      <c r="AC44" s="89">
        <f ca="1">RANDBETWEEN(MIN(g_input_values!$D$7:$D$9),MAX(g_input_values!$D$7:$D$9))</f>
        <v>46</v>
      </c>
      <c r="AD44" s="89">
        <f ca="1">RANDBETWEEN(MIN(g_input_values!$D$7:$D$9),MAX(g_input_values!$D$7:$D$9))</f>
        <v>66</v>
      </c>
      <c r="AE44" s="89">
        <f ca="1">RANDBETWEEN(MIN(g_input_values!$D$7:$D$9),MAX(g_input_values!$D$7:$D$9))</f>
        <v>69</v>
      </c>
      <c r="AF44" s="89">
        <f ca="1">RANDBETWEEN(MIN(g_input_values!$D$7:$D$9),MAX(g_input_values!$D$7:$D$9))</f>
        <v>47</v>
      </c>
      <c r="AG44" s="89">
        <f ca="1">RANDBETWEEN(MIN(g_input_values!$D$7:$D$9),MAX(g_input_values!$D$7:$D$9))</f>
        <v>53</v>
      </c>
      <c r="AH44" s="89">
        <f ca="1">RANDBETWEEN(MIN(g_input_values!$D$7:$D$9),MAX(g_input_values!$D$7:$D$9))</f>
        <v>69</v>
      </c>
      <c r="AI44" s="89">
        <f ca="1">RANDBETWEEN(MIN(g_input_values!$D$7:$D$9),MAX(g_input_values!$D$7:$D$9))</f>
        <v>47</v>
      </c>
      <c r="AJ44" s="89">
        <f ca="1">RANDBETWEEN(MIN(g_input_values!$D$7:$D$9),MAX(g_input_values!$D$7:$D$9))</f>
        <v>58</v>
      </c>
      <c r="AK44" s="89">
        <f ca="1">RANDBETWEEN(MIN(g_input_values!$D$7:$D$9),MAX(g_input_values!$D$7:$D$9))</f>
        <v>51</v>
      </c>
      <c r="AL44" s="89">
        <f ca="1">RANDBETWEEN(MIN(g_input_values!$D$7:$D$9),MAX(g_input_values!$D$7:$D$9))</f>
        <v>42</v>
      </c>
      <c r="AM44" s="89">
        <f ca="1">RANDBETWEEN(MIN(g_input_values!$D$7:$D$9),MAX(g_input_values!$D$7:$D$9))</f>
        <v>67</v>
      </c>
      <c r="AN44" s="89">
        <f ca="1">RANDBETWEEN(MIN(g_input_values!$D$7:$D$9),MAX(g_input_values!$D$7:$D$9))</f>
        <v>42</v>
      </c>
      <c r="AO44" s="89">
        <f ca="1">RANDBETWEEN(MIN(g_input_values!$D$7:$D$9),MAX(g_input_values!$D$7:$D$9))</f>
        <v>49</v>
      </c>
      <c r="AP44" s="89">
        <f ca="1">RANDBETWEEN(MIN(g_input_values!$D$7:$D$9),MAX(g_input_values!$D$7:$D$9))</f>
        <v>47</v>
      </c>
      <c r="AQ44" s="89">
        <f ca="1">RANDBETWEEN(MIN(g_input_values!$D$7:$D$9),MAX(g_input_values!$D$7:$D$9))</f>
        <v>42</v>
      </c>
      <c r="AR44" s="89">
        <f ca="1">RANDBETWEEN(MIN(g_input_values!$D$7:$D$9),MAX(g_input_values!$D$7:$D$9))</f>
        <v>69</v>
      </c>
      <c r="AS44" s="89">
        <f ca="1">RANDBETWEEN(MIN(g_input_values!$D$7:$D$9),MAX(g_input_values!$D$7:$D$9))</f>
        <v>65</v>
      </c>
      <c r="AT44" s="89">
        <f ca="1">RANDBETWEEN(MIN(g_input_values!$D$7:$D$9),MAX(g_input_values!$D$7:$D$9))</f>
        <v>57</v>
      </c>
      <c r="AU44" s="89">
        <f ca="1">RANDBETWEEN(MIN(g_input_values!$D$7:$D$9),MAX(g_input_values!$D$7:$D$9))</f>
        <v>46</v>
      </c>
      <c r="AV44" s="89">
        <f ca="1">RANDBETWEEN(MIN(g_input_values!$D$7:$D$9),MAX(g_input_values!$D$7:$D$9))</f>
        <v>52</v>
      </c>
      <c r="AW44" s="89">
        <f ca="1">RANDBETWEEN(MIN(g_input_values!$D$7:$D$9),MAX(g_input_values!$D$7:$D$9))</f>
        <v>69</v>
      </c>
      <c r="AX44" s="89">
        <f ca="1">RANDBETWEEN(MIN(g_input_values!$D$7:$D$9),MAX(g_input_values!$D$7:$D$9))</f>
        <v>53</v>
      </c>
      <c r="AY44" s="89">
        <f ca="1">RANDBETWEEN(MIN(g_input_values!$D$7:$D$9),MAX(g_input_values!$D$7:$D$9))</f>
        <v>43</v>
      </c>
      <c r="AZ44" s="89">
        <f ca="1">RANDBETWEEN(MIN(g_input_values!$D$7:$D$9),MAX(g_input_values!$D$7:$D$9))</f>
        <v>39</v>
      </c>
      <c r="BA44" s="89">
        <f ca="1">RANDBETWEEN(MIN(g_input_values!$D$7:$D$9),MAX(g_input_values!$D$7:$D$9))</f>
        <v>45</v>
      </c>
      <c r="BB44" s="89">
        <f ca="1">RANDBETWEEN(MIN(g_input_values!$D$7:$D$9),MAX(g_input_values!$D$7:$D$9))</f>
        <v>64</v>
      </c>
      <c r="BC44" s="89">
        <f ca="1">RANDBETWEEN(MIN(g_input_values!$D$7:$D$9),MAX(g_input_values!$D$7:$D$9))</f>
        <v>39</v>
      </c>
      <c r="BD44" s="89">
        <f ca="1">RANDBETWEEN(MIN(g_input_values!$D$7:$D$9),MAX(g_input_values!$D$7:$D$9))</f>
        <v>64</v>
      </c>
      <c r="BE44" s="89">
        <f ca="1">RANDBETWEEN(MIN(g_input_values!$D$7:$D$9),MAX(g_input_values!$D$7:$D$9))</f>
        <v>72</v>
      </c>
      <c r="BF44" s="89">
        <f ca="1">RANDBETWEEN(MIN(g_input_values!$D$7:$D$9),MAX(g_input_values!$D$7:$D$9))</f>
        <v>54</v>
      </c>
      <c r="BG44" s="89">
        <f ca="1">RANDBETWEEN(MIN(g_input_values!$D$7:$D$9),MAX(g_input_values!$D$7:$D$9))</f>
        <v>58</v>
      </c>
      <c r="BH44" s="89">
        <f ca="1">RANDBETWEEN(MIN(g_input_values!$D$7:$D$9),MAX(g_input_values!$D$7:$D$9))</f>
        <v>48</v>
      </c>
      <c r="BI44" s="89">
        <f ca="1">RANDBETWEEN(MIN(g_input_values!$D$7:$D$9),MAX(g_input_values!$D$7:$D$9))</f>
        <v>45</v>
      </c>
      <c r="BJ44" s="79">
        <f t="shared" ca="1" si="9"/>
        <v>53.7</v>
      </c>
      <c r="BK44" s="79">
        <f t="shared" ca="1" si="10"/>
        <v>9.6</v>
      </c>
      <c r="BL44" s="86">
        <f t="shared" ca="1" si="11"/>
        <v>0.17877094972067037</v>
      </c>
    </row>
    <row r="45" spans="1:64" ht="13" x14ac:dyDescent="0.3">
      <c r="A45" s="88" t="s">
        <v>124</v>
      </c>
      <c r="J45" s="143"/>
      <c r="K45" s="89" t="s">
        <v>33</v>
      </c>
      <c r="L45" s="89">
        <f ca="1">RANDBETWEEN(MIN(g_input_values!$D$7:$D$9),MAX(g_input_values!$D$7:$D$9))</f>
        <v>61</v>
      </c>
      <c r="M45" s="89">
        <f ca="1">RANDBETWEEN(MIN(g_input_values!$D$7:$D$9),MAX(g_input_values!$D$7:$D$9))</f>
        <v>54</v>
      </c>
      <c r="N45" s="89">
        <f ca="1">RANDBETWEEN(MIN(g_input_values!$D$7:$D$9),MAX(g_input_values!$D$7:$D$9))</f>
        <v>41</v>
      </c>
      <c r="O45" s="89">
        <f ca="1">RANDBETWEEN(MIN(g_input_values!$D$7:$D$9),MAX(g_input_values!$D$7:$D$9))</f>
        <v>49</v>
      </c>
      <c r="P45" s="89">
        <f ca="1">RANDBETWEEN(MIN(g_input_values!$D$7:$D$9),MAX(g_input_values!$D$7:$D$9))</f>
        <v>67</v>
      </c>
      <c r="Q45" s="89">
        <f ca="1">RANDBETWEEN(MIN(g_input_values!$D$7:$D$9),MAX(g_input_values!$D$7:$D$9))</f>
        <v>68</v>
      </c>
      <c r="R45" s="89">
        <f ca="1">RANDBETWEEN(MIN(g_input_values!$D$7:$D$9),MAX(g_input_values!$D$7:$D$9))</f>
        <v>60</v>
      </c>
      <c r="S45" s="89">
        <f ca="1">RANDBETWEEN(MIN(g_input_values!$D$7:$D$9),MAX(g_input_values!$D$7:$D$9))</f>
        <v>41</v>
      </c>
      <c r="T45" s="89">
        <f ca="1">RANDBETWEEN(MIN(g_input_values!$D$7:$D$9),MAX(g_input_values!$D$7:$D$9))</f>
        <v>46</v>
      </c>
      <c r="U45" s="89">
        <f ca="1">RANDBETWEEN(MIN(g_input_values!$D$7:$D$9),MAX(g_input_values!$D$7:$D$9))</f>
        <v>54</v>
      </c>
      <c r="V45" s="89">
        <f ca="1">RANDBETWEEN(MIN(g_input_values!$D$7:$D$9),MAX(g_input_values!$D$7:$D$9))</f>
        <v>68</v>
      </c>
      <c r="W45" s="89">
        <f ca="1">RANDBETWEEN(MIN(g_input_values!$D$7:$D$9),MAX(g_input_values!$D$7:$D$9))</f>
        <v>61</v>
      </c>
      <c r="X45" s="89">
        <f ca="1">RANDBETWEEN(MIN(g_input_values!$D$7:$D$9),MAX(g_input_values!$D$7:$D$9))</f>
        <v>64</v>
      </c>
      <c r="Y45" s="89">
        <f ca="1">RANDBETWEEN(MIN(g_input_values!$D$7:$D$9),MAX(g_input_values!$D$7:$D$9))</f>
        <v>47</v>
      </c>
      <c r="Z45" s="89">
        <f ca="1">RANDBETWEEN(MIN(g_input_values!$D$7:$D$9),MAX(g_input_values!$D$7:$D$9))</f>
        <v>64</v>
      </c>
      <c r="AA45" s="89">
        <f ca="1">RANDBETWEEN(MIN(g_input_values!$D$7:$D$9),MAX(g_input_values!$D$7:$D$9))</f>
        <v>60</v>
      </c>
      <c r="AB45" s="89">
        <f ca="1">RANDBETWEEN(MIN(g_input_values!$D$7:$D$9),MAX(g_input_values!$D$7:$D$9))</f>
        <v>59</v>
      </c>
      <c r="AC45" s="89">
        <f ca="1">RANDBETWEEN(MIN(g_input_values!$D$7:$D$9),MAX(g_input_values!$D$7:$D$9))</f>
        <v>38</v>
      </c>
      <c r="AD45" s="89">
        <f ca="1">RANDBETWEEN(MIN(g_input_values!$D$7:$D$9),MAX(g_input_values!$D$7:$D$9))</f>
        <v>46</v>
      </c>
      <c r="AE45" s="89">
        <f ca="1">RANDBETWEEN(MIN(g_input_values!$D$7:$D$9),MAX(g_input_values!$D$7:$D$9))</f>
        <v>42</v>
      </c>
      <c r="AF45" s="89">
        <f ca="1">RANDBETWEEN(MIN(g_input_values!$D$7:$D$9),MAX(g_input_values!$D$7:$D$9))</f>
        <v>46</v>
      </c>
      <c r="AG45" s="89">
        <f ca="1">RANDBETWEEN(MIN(g_input_values!$D$7:$D$9),MAX(g_input_values!$D$7:$D$9))</f>
        <v>65</v>
      </c>
      <c r="AH45" s="89">
        <f ca="1">RANDBETWEEN(MIN(g_input_values!$D$7:$D$9),MAX(g_input_values!$D$7:$D$9))</f>
        <v>67</v>
      </c>
      <c r="AI45" s="89">
        <f ca="1">RANDBETWEEN(MIN(g_input_values!$D$7:$D$9),MAX(g_input_values!$D$7:$D$9))</f>
        <v>66</v>
      </c>
      <c r="AJ45" s="89">
        <f ca="1">RANDBETWEEN(MIN(g_input_values!$D$7:$D$9),MAX(g_input_values!$D$7:$D$9))</f>
        <v>56</v>
      </c>
      <c r="AK45" s="89">
        <f ca="1">RANDBETWEEN(MIN(g_input_values!$D$7:$D$9),MAX(g_input_values!$D$7:$D$9))</f>
        <v>47</v>
      </c>
      <c r="AL45" s="89">
        <f ca="1">RANDBETWEEN(MIN(g_input_values!$D$7:$D$9),MAX(g_input_values!$D$7:$D$9))</f>
        <v>56</v>
      </c>
      <c r="AM45" s="89">
        <f ca="1">RANDBETWEEN(MIN(g_input_values!$D$7:$D$9),MAX(g_input_values!$D$7:$D$9))</f>
        <v>47</v>
      </c>
      <c r="AN45" s="89">
        <f ca="1">RANDBETWEEN(MIN(g_input_values!$D$7:$D$9),MAX(g_input_values!$D$7:$D$9))</f>
        <v>63</v>
      </c>
      <c r="AO45" s="89">
        <f ca="1">RANDBETWEEN(MIN(g_input_values!$D$7:$D$9),MAX(g_input_values!$D$7:$D$9))</f>
        <v>56</v>
      </c>
      <c r="AP45" s="89">
        <f ca="1">RANDBETWEEN(MIN(g_input_values!$D$7:$D$9),MAX(g_input_values!$D$7:$D$9))</f>
        <v>61</v>
      </c>
      <c r="AQ45" s="89">
        <f ca="1">RANDBETWEEN(MIN(g_input_values!$D$7:$D$9),MAX(g_input_values!$D$7:$D$9))</f>
        <v>39</v>
      </c>
      <c r="AR45" s="89">
        <f ca="1">RANDBETWEEN(MIN(g_input_values!$D$7:$D$9),MAX(g_input_values!$D$7:$D$9))</f>
        <v>56</v>
      </c>
      <c r="AS45" s="89">
        <f ca="1">RANDBETWEEN(MIN(g_input_values!$D$7:$D$9),MAX(g_input_values!$D$7:$D$9))</f>
        <v>56</v>
      </c>
      <c r="AT45" s="89">
        <f ca="1">RANDBETWEEN(MIN(g_input_values!$D$7:$D$9),MAX(g_input_values!$D$7:$D$9))</f>
        <v>52</v>
      </c>
      <c r="AU45" s="89">
        <f ca="1">RANDBETWEEN(MIN(g_input_values!$D$7:$D$9),MAX(g_input_values!$D$7:$D$9))</f>
        <v>40</v>
      </c>
      <c r="AV45" s="89">
        <f ca="1">RANDBETWEEN(MIN(g_input_values!$D$7:$D$9),MAX(g_input_values!$D$7:$D$9))</f>
        <v>40</v>
      </c>
      <c r="AW45" s="89">
        <f ca="1">RANDBETWEEN(MIN(g_input_values!$D$7:$D$9),MAX(g_input_values!$D$7:$D$9))</f>
        <v>43</v>
      </c>
      <c r="AX45" s="89">
        <f ca="1">RANDBETWEEN(MIN(g_input_values!$D$7:$D$9),MAX(g_input_values!$D$7:$D$9))</f>
        <v>65</v>
      </c>
      <c r="AY45" s="89">
        <f ca="1">RANDBETWEEN(MIN(g_input_values!$D$7:$D$9),MAX(g_input_values!$D$7:$D$9))</f>
        <v>65</v>
      </c>
      <c r="AZ45" s="89">
        <f ca="1">RANDBETWEEN(MIN(g_input_values!$D$7:$D$9),MAX(g_input_values!$D$7:$D$9))</f>
        <v>46</v>
      </c>
      <c r="BA45" s="89">
        <f ca="1">RANDBETWEEN(MIN(g_input_values!$D$7:$D$9),MAX(g_input_values!$D$7:$D$9))</f>
        <v>53</v>
      </c>
      <c r="BB45" s="89">
        <f ca="1">RANDBETWEEN(MIN(g_input_values!$D$7:$D$9),MAX(g_input_values!$D$7:$D$9))</f>
        <v>45</v>
      </c>
      <c r="BC45" s="89">
        <f ca="1">RANDBETWEEN(MIN(g_input_values!$D$7:$D$9),MAX(g_input_values!$D$7:$D$9))</f>
        <v>56</v>
      </c>
      <c r="BD45" s="89">
        <f ca="1">RANDBETWEEN(MIN(g_input_values!$D$7:$D$9),MAX(g_input_values!$D$7:$D$9))</f>
        <v>51</v>
      </c>
      <c r="BE45" s="89">
        <f ca="1">RANDBETWEEN(MIN(g_input_values!$D$7:$D$9),MAX(g_input_values!$D$7:$D$9))</f>
        <v>55</v>
      </c>
      <c r="BF45" s="89">
        <f ca="1">RANDBETWEEN(MIN(g_input_values!$D$7:$D$9),MAX(g_input_values!$D$7:$D$9))</f>
        <v>38</v>
      </c>
      <c r="BG45" s="89">
        <f ca="1">RANDBETWEEN(MIN(g_input_values!$D$7:$D$9),MAX(g_input_values!$D$7:$D$9))</f>
        <v>68</v>
      </c>
      <c r="BH45" s="89">
        <f ca="1">RANDBETWEEN(MIN(g_input_values!$D$7:$D$9),MAX(g_input_values!$D$7:$D$9))</f>
        <v>40</v>
      </c>
      <c r="BI45" s="89">
        <f ca="1">RANDBETWEEN(MIN(g_input_values!$D$7:$D$9),MAX(g_input_values!$D$7:$D$9))</f>
        <v>65</v>
      </c>
      <c r="BJ45" s="79">
        <f t="shared" ca="1" si="9"/>
        <v>53.9</v>
      </c>
      <c r="BK45" s="79">
        <f t="shared" ca="1" si="10"/>
        <v>9.6</v>
      </c>
      <c r="BL45" s="86">
        <f t="shared" ca="1" si="11"/>
        <v>0.17810760667903525</v>
      </c>
    </row>
    <row r="46" spans="1:64" ht="12.5" x14ac:dyDescent="0.25">
      <c r="A46" s="89" t="s">
        <v>105</v>
      </c>
      <c r="B46" s="90" t="s">
        <v>115</v>
      </c>
      <c r="C46" s="89" t="s">
        <v>110</v>
      </c>
      <c r="J46" s="143"/>
      <c r="K46" s="89" t="s">
        <v>7</v>
      </c>
      <c r="L46" s="89">
        <f ca="1">RANDBETWEEN(MIN(g_input_values!$D$7:$D$9),MAX(g_input_values!$D$7:$D$9))</f>
        <v>66</v>
      </c>
      <c r="M46" s="89">
        <f ca="1">RANDBETWEEN(MIN(g_input_values!$D$7:$D$9),MAX(g_input_values!$D$7:$D$9))</f>
        <v>63</v>
      </c>
      <c r="N46" s="89">
        <f ca="1">RANDBETWEEN(MIN(g_input_values!$D$7:$D$9),MAX(g_input_values!$D$7:$D$9))</f>
        <v>48</v>
      </c>
      <c r="O46" s="89">
        <f ca="1">RANDBETWEEN(MIN(g_input_values!$D$7:$D$9),MAX(g_input_values!$D$7:$D$9))</f>
        <v>40</v>
      </c>
      <c r="P46" s="89">
        <f ca="1">RANDBETWEEN(MIN(g_input_values!$D$7:$D$9),MAX(g_input_values!$D$7:$D$9))</f>
        <v>58</v>
      </c>
      <c r="Q46" s="89">
        <f ca="1">RANDBETWEEN(MIN(g_input_values!$D$7:$D$9),MAX(g_input_values!$D$7:$D$9))</f>
        <v>72</v>
      </c>
      <c r="R46" s="89">
        <f ca="1">RANDBETWEEN(MIN(g_input_values!$D$7:$D$9),MAX(g_input_values!$D$7:$D$9))</f>
        <v>41</v>
      </c>
      <c r="S46" s="89">
        <f ca="1">RANDBETWEEN(MIN(g_input_values!$D$7:$D$9),MAX(g_input_values!$D$7:$D$9))</f>
        <v>45</v>
      </c>
      <c r="T46" s="89">
        <f ca="1">RANDBETWEEN(MIN(g_input_values!$D$7:$D$9),MAX(g_input_values!$D$7:$D$9))</f>
        <v>68</v>
      </c>
      <c r="U46" s="89">
        <f ca="1">RANDBETWEEN(MIN(g_input_values!$D$7:$D$9),MAX(g_input_values!$D$7:$D$9))</f>
        <v>39</v>
      </c>
      <c r="V46" s="89">
        <f ca="1">RANDBETWEEN(MIN(g_input_values!$D$7:$D$9),MAX(g_input_values!$D$7:$D$9))</f>
        <v>39</v>
      </c>
      <c r="W46" s="89">
        <f ca="1">RANDBETWEEN(MIN(g_input_values!$D$7:$D$9),MAX(g_input_values!$D$7:$D$9))</f>
        <v>40</v>
      </c>
      <c r="X46" s="89">
        <f ca="1">RANDBETWEEN(MIN(g_input_values!$D$7:$D$9),MAX(g_input_values!$D$7:$D$9))</f>
        <v>50</v>
      </c>
      <c r="Y46" s="89">
        <f ca="1">RANDBETWEEN(MIN(g_input_values!$D$7:$D$9),MAX(g_input_values!$D$7:$D$9))</f>
        <v>49</v>
      </c>
      <c r="Z46" s="89">
        <f ca="1">RANDBETWEEN(MIN(g_input_values!$D$7:$D$9),MAX(g_input_values!$D$7:$D$9))</f>
        <v>65</v>
      </c>
      <c r="AA46" s="89">
        <f ca="1">RANDBETWEEN(MIN(g_input_values!$D$7:$D$9),MAX(g_input_values!$D$7:$D$9))</f>
        <v>51</v>
      </c>
      <c r="AB46" s="89">
        <f ca="1">RANDBETWEEN(MIN(g_input_values!$D$7:$D$9),MAX(g_input_values!$D$7:$D$9))</f>
        <v>45</v>
      </c>
      <c r="AC46" s="89">
        <f ca="1">RANDBETWEEN(MIN(g_input_values!$D$7:$D$9),MAX(g_input_values!$D$7:$D$9))</f>
        <v>51</v>
      </c>
      <c r="AD46" s="89">
        <f ca="1">RANDBETWEEN(MIN(g_input_values!$D$7:$D$9),MAX(g_input_values!$D$7:$D$9))</f>
        <v>72</v>
      </c>
      <c r="AE46" s="89">
        <f ca="1">RANDBETWEEN(MIN(g_input_values!$D$7:$D$9),MAX(g_input_values!$D$7:$D$9))</f>
        <v>72</v>
      </c>
      <c r="AF46" s="89">
        <f ca="1">RANDBETWEEN(MIN(g_input_values!$D$7:$D$9),MAX(g_input_values!$D$7:$D$9))</f>
        <v>49</v>
      </c>
      <c r="AG46" s="89">
        <f ca="1">RANDBETWEEN(MIN(g_input_values!$D$7:$D$9),MAX(g_input_values!$D$7:$D$9))</f>
        <v>59</v>
      </c>
      <c r="AH46" s="89">
        <f ca="1">RANDBETWEEN(MIN(g_input_values!$D$7:$D$9),MAX(g_input_values!$D$7:$D$9))</f>
        <v>41</v>
      </c>
      <c r="AI46" s="89">
        <f ca="1">RANDBETWEEN(MIN(g_input_values!$D$7:$D$9),MAX(g_input_values!$D$7:$D$9))</f>
        <v>68</v>
      </c>
      <c r="AJ46" s="89">
        <f ca="1">RANDBETWEEN(MIN(g_input_values!$D$7:$D$9),MAX(g_input_values!$D$7:$D$9))</f>
        <v>72</v>
      </c>
      <c r="AK46" s="89">
        <f ca="1">RANDBETWEEN(MIN(g_input_values!$D$7:$D$9),MAX(g_input_values!$D$7:$D$9))</f>
        <v>71</v>
      </c>
      <c r="AL46" s="89">
        <f ca="1">RANDBETWEEN(MIN(g_input_values!$D$7:$D$9),MAX(g_input_values!$D$7:$D$9))</f>
        <v>57</v>
      </c>
      <c r="AM46" s="89">
        <f ca="1">RANDBETWEEN(MIN(g_input_values!$D$7:$D$9),MAX(g_input_values!$D$7:$D$9))</f>
        <v>53</v>
      </c>
      <c r="AN46" s="89">
        <f ca="1">RANDBETWEEN(MIN(g_input_values!$D$7:$D$9),MAX(g_input_values!$D$7:$D$9))</f>
        <v>66</v>
      </c>
      <c r="AO46" s="89">
        <f ca="1">RANDBETWEEN(MIN(g_input_values!$D$7:$D$9),MAX(g_input_values!$D$7:$D$9))</f>
        <v>38</v>
      </c>
      <c r="AP46" s="89">
        <f ca="1">RANDBETWEEN(MIN(g_input_values!$D$7:$D$9),MAX(g_input_values!$D$7:$D$9))</f>
        <v>59</v>
      </c>
      <c r="AQ46" s="89">
        <f ca="1">RANDBETWEEN(MIN(g_input_values!$D$7:$D$9),MAX(g_input_values!$D$7:$D$9))</f>
        <v>50</v>
      </c>
      <c r="AR46" s="89">
        <f ca="1">RANDBETWEEN(MIN(g_input_values!$D$7:$D$9),MAX(g_input_values!$D$7:$D$9))</f>
        <v>64</v>
      </c>
      <c r="AS46" s="89">
        <f ca="1">RANDBETWEEN(MIN(g_input_values!$D$7:$D$9),MAX(g_input_values!$D$7:$D$9))</f>
        <v>46</v>
      </c>
      <c r="AT46" s="89">
        <f ca="1">RANDBETWEEN(MIN(g_input_values!$D$7:$D$9),MAX(g_input_values!$D$7:$D$9))</f>
        <v>52</v>
      </c>
      <c r="AU46" s="89">
        <f ca="1">RANDBETWEEN(MIN(g_input_values!$D$7:$D$9),MAX(g_input_values!$D$7:$D$9))</f>
        <v>71</v>
      </c>
      <c r="AV46" s="89">
        <f ca="1">RANDBETWEEN(MIN(g_input_values!$D$7:$D$9),MAX(g_input_values!$D$7:$D$9))</f>
        <v>71</v>
      </c>
      <c r="AW46" s="89">
        <f ca="1">RANDBETWEEN(MIN(g_input_values!$D$7:$D$9),MAX(g_input_values!$D$7:$D$9))</f>
        <v>44</v>
      </c>
      <c r="AX46" s="89">
        <f ca="1">RANDBETWEEN(MIN(g_input_values!$D$7:$D$9),MAX(g_input_values!$D$7:$D$9))</f>
        <v>45</v>
      </c>
      <c r="AY46" s="89">
        <f ca="1">RANDBETWEEN(MIN(g_input_values!$D$7:$D$9),MAX(g_input_values!$D$7:$D$9))</f>
        <v>38</v>
      </c>
      <c r="AZ46" s="89">
        <f ca="1">RANDBETWEEN(MIN(g_input_values!$D$7:$D$9),MAX(g_input_values!$D$7:$D$9))</f>
        <v>53</v>
      </c>
      <c r="BA46" s="89">
        <f ca="1">RANDBETWEEN(MIN(g_input_values!$D$7:$D$9),MAX(g_input_values!$D$7:$D$9))</f>
        <v>58</v>
      </c>
      <c r="BB46" s="89">
        <f ca="1">RANDBETWEEN(MIN(g_input_values!$D$7:$D$9),MAX(g_input_values!$D$7:$D$9))</f>
        <v>72</v>
      </c>
      <c r="BC46" s="89">
        <f ca="1">RANDBETWEEN(MIN(g_input_values!$D$7:$D$9),MAX(g_input_values!$D$7:$D$9))</f>
        <v>67</v>
      </c>
      <c r="BD46" s="89">
        <f ca="1">RANDBETWEEN(MIN(g_input_values!$D$7:$D$9),MAX(g_input_values!$D$7:$D$9))</f>
        <v>70</v>
      </c>
      <c r="BE46" s="89">
        <f ca="1">RANDBETWEEN(MIN(g_input_values!$D$7:$D$9),MAX(g_input_values!$D$7:$D$9))</f>
        <v>52</v>
      </c>
      <c r="BF46" s="89">
        <f ca="1">RANDBETWEEN(MIN(g_input_values!$D$7:$D$9),MAX(g_input_values!$D$7:$D$9))</f>
        <v>48</v>
      </c>
      <c r="BG46" s="89">
        <f ca="1">RANDBETWEEN(MIN(g_input_values!$D$7:$D$9),MAX(g_input_values!$D$7:$D$9))</f>
        <v>72</v>
      </c>
      <c r="BH46" s="89">
        <f ca="1">RANDBETWEEN(MIN(g_input_values!$D$7:$D$9),MAX(g_input_values!$D$7:$D$9))</f>
        <v>48</v>
      </c>
      <c r="BI46" s="89">
        <f ca="1">RANDBETWEEN(MIN(g_input_values!$D$7:$D$9),MAX(g_input_values!$D$7:$D$9))</f>
        <v>58</v>
      </c>
      <c r="BJ46" s="79">
        <f t="shared" ca="1" si="9"/>
        <v>55.800000000000004</v>
      </c>
      <c r="BK46" s="79">
        <f t="shared" ca="1" si="10"/>
        <v>11.5</v>
      </c>
      <c r="BL46" s="86">
        <f t="shared" ca="1" si="11"/>
        <v>0.20609318996415768</v>
      </c>
    </row>
    <row r="47" spans="1:64" ht="12.5" x14ac:dyDescent="0.25">
      <c r="A47" s="89" t="s">
        <v>106</v>
      </c>
      <c r="B47" s="91">
        <v>250</v>
      </c>
      <c r="C47" s="89" t="s">
        <v>111</v>
      </c>
      <c r="J47" s="143"/>
      <c r="K47" s="89" t="s">
        <v>34</v>
      </c>
      <c r="L47" s="89">
        <f ca="1">RANDBETWEEN(MIN(g_input_values!$D$7:$D$9),MAX(g_input_values!$D$7:$D$9))</f>
        <v>64</v>
      </c>
      <c r="M47" s="89">
        <f ca="1">RANDBETWEEN(MIN(g_input_values!$D$7:$D$9),MAX(g_input_values!$D$7:$D$9))</f>
        <v>51</v>
      </c>
      <c r="N47" s="89">
        <f ca="1">RANDBETWEEN(MIN(g_input_values!$D$7:$D$9),MAX(g_input_values!$D$7:$D$9))</f>
        <v>44</v>
      </c>
      <c r="O47" s="89">
        <f ca="1">RANDBETWEEN(MIN(g_input_values!$D$7:$D$9),MAX(g_input_values!$D$7:$D$9))</f>
        <v>39</v>
      </c>
      <c r="P47" s="89">
        <f ca="1">RANDBETWEEN(MIN(g_input_values!$D$7:$D$9),MAX(g_input_values!$D$7:$D$9))</f>
        <v>47</v>
      </c>
      <c r="Q47" s="89">
        <f ca="1">RANDBETWEEN(MIN(g_input_values!$D$7:$D$9),MAX(g_input_values!$D$7:$D$9))</f>
        <v>48</v>
      </c>
      <c r="R47" s="89">
        <f ca="1">RANDBETWEEN(MIN(g_input_values!$D$7:$D$9),MAX(g_input_values!$D$7:$D$9))</f>
        <v>56</v>
      </c>
      <c r="S47" s="89">
        <f ca="1">RANDBETWEEN(MIN(g_input_values!$D$7:$D$9),MAX(g_input_values!$D$7:$D$9))</f>
        <v>40</v>
      </c>
      <c r="T47" s="89">
        <f ca="1">RANDBETWEEN(MIN(g_input_values!$D$7:$D$9),MAX(g_input_values!$D$7:$D$9))</f>
        <v>42</v>
      </c>
      <c r="U47" s="89">
        <f ca="1">RANDBETWEEN(MIN(g_input_values!$D$7:$D$9),MAX(g_input_values!$D$7:$D$9))</f>
        <v>42</v>
      </c>
      <c r="V47" s="89">
        <f ca="1">RANDBETWEEN(MIN(g_input_values!$D$7:$D$9),MAX(g_input_values!$D$7:$D$9))</f>
        <v>43</v>
      </c>
      <c r="W47" s="89">
        <f ca="1">RANDBETWEEN(MIN(g_input_values!$D$7:$D$9),MAX(g_input_values!$D$7:$D$9))</f>
        <v>50</v>
      </c>
      <c r="X47" s="89">
        <f ca="1">RANDBETWEEN(MIN(g_input_values!$D$7:$D$9),MAX(g_input_values!$D$7:$D$9))</f>
        <v>60</v>
      </c>
      <c r="Y47" s="89">
        <f ca="1">RANDBETWEEN(MIN(g_input_values!$D$7:$D$9),MAX(g_input_values!$D$7:$D$9))</f>
        <v>40</v>
      </c>
      <c r="Z47" s="89">
        <f ca="1">RANDBETWEEN(MIN(g_input_values!$D$7:$D$9),MAX(g_input_values!$D$7:$D$9))</f>
        <v>47</v>
      </c>
      <c r="AA47" s="89">
        <f ca="1">RANDBETWEEN(MIN(g_input_values!$D$7:$D$9),MAX(g_input_values!$D$7:$D$9))</f>
        <v>40</v>
      </c>
      <c r="AB47" s="89">
        <f ca="1">RANDBETWEEN(MIN(g_input_values!$D$7:$D$9),MAX(g_input_values!$D$7:$D$9))</f>
        <v>39</v>
      </c>
      <c r="AC47" s="89">
        <f ca="1">RANDBETWEEN(MIN(g_input_values!$D$7:$D$9),MAX(g_input_values!$D$7:$D$9))</f>
        <v>71</v>
      </c>
      <c r="AD47" s="89">
        <f ca="1">RANDBETWEEN(MIN(g_input_values!$D$7:$D$9),MAX(g_input_values!$D$7:$D$9))</f>
        <v>59</v>
      </c>
      <c r="AE47" s="89">
        <f ca="1">RANDBETWEEN(MIN(g_input_values!$D$7:$D$9),MAX(g_input_values!$D$7:$D$9))</f>
        <v>54</v>
      </c>
      <c r="AF47" s="89">
        <f ca="1">RANDBETWEEN(MIN(g_input_values!$D$7:$D$9),MAX(g_input_values!$D$7:$D$9))</f>
        <v>53</v>
      </c>
      <c r="AG47" s="89">
        <f ca="1">RANDBETWEEN(MIN(g_input_values!$D$7:$D$9),MAX(g_input_values!$D$7:$D$9))</f>
        <v>49</v>
      </c>
      <c r="AH47" s="89">
        <f ca="1">RANDBETWEEN(MIN(g_input_values!$D$7:$D$9),MAX(g_input_values!$D$7:$D$9))</f>
        <v>64</v>
      </c>
      <c r="AI47" s="89">
        <f ca="1">RANDBETWEEN(MIN(g_input_values!$D$7:$D$9),MAX(g_input_values!$D$7:$D$9))</f>
        <v>42</v>
      </c>
      <c r="AJ47" s="89">
        <f ca="1">RANDBETWEEN(MIN(g_input_values!$D$7:$D$9),MAX(g_input_values!$D$7:$D$9))</f>
        <v>61</v>
      </c>
      <c r="AK47" s="89">
        <f ca="1">RANDBETWEEN(MIN(g_input_values!$D$7:$D$9),MAX(g_input_values!$D$7:$D$9))</f>
        <v>59</v>
      </c>
      <c r="AL47" s="89">
        <f ca="1">RANDBETWEEN(MIN(g_input_values!$D$7:$D$9),MAX(g_input_values!$D$7:$D$9))</f>
        <v>72</v>
      </c>
      <c r="AM47" s="89">
        <f ca="1">RANDBETWEEN(MIN(g_input_values!$D$7:$D$9),MAX(g_input_values!$D$7:$D$9))</f>
        <v>48</v>
      </c>
      <c r="AN47" s="89">
        <f ca="1">RANDBETWEEN(MIN(g_input_values!$D$7:$D$9),MAX(g_input_values!$D$7:$D$9))</f>
        <v>47</v>
      </c>
      <c r="AO47" s="89">
        <f ca="1">RANDBETWEEN(MIN(g_input_values!$D$7:$D$9),MAX(g_input_values!$D$7:$D$9))</f>
        <v>53</v>
      </c>
      <c r="AP47" s="89">
        <f ca="1">RANDBETWEEN(MIN(g_input_values!$D$7:$D$9),MAX(g_input_values!$D$7:$D$9))</f>
        <v>61</v>
      </c>
      <c r="AQ47" s="89">
        <f ca="1">RANDBETWEEN(MIN(g_input_values!$D$7:$D$9),MAX(g_input_values!$D$7:$D$9))</f>
        <v>45</v>
      </c>
      <c r="AR47" s="89">
        <f ca="1">RANDBETWEEN(MIN(g_input_values!$D$7:$D$9),MAX(g_input_values!$D$7:$D$9))</f>
        <v>44</v>
      </c>
      <c r="AS47" s="89">
        <f ca="1">RANDBETWEEN(MIN(g_input_values!$D$7:$D$9),MAX(g_input_values!$D$7:$D$9))</f>
        <v>59</v>
      </c>
      <c r="AT47" s="89">
        <f ca="1">RANDBETWEEN(MIN(g_input_values!$D$7:$D$9),MAX(g_input_values!$D$7:$D$9))</f>
        <v>44</v>
      </c>
      <c r="AU47" s="89">
        <f ca="1">RANDBETWEEN(MIN(g_input_values!$D$7:$D$9),MAX(g_input_values!$D$7:$D$9))</f>
        <v>62</v>
      </c>
      <c r="AV47" s="89">
        <f ca="1">RANDBETWEEN(MIN(g_input_values!$D$7:$D$9),MAX(g_input_values!$D$7:$D$9))</f>
        <v>67</v>
      </c>
      <c r="AW47" s="89">
        <f ca="1">RANDBETWEEN(MIN(g_input_values!$D$7:$D$9),MAX(g_input_values!$D$7:$D$9))</f>
        <v>48</v>
      </c>
      <c r="AX47" s="89">
        <f ca="1">RANDBETWEEN(MIN(g_input_values!$D$7:$D$9),MAX(g_input_values!$D$7:$D$9))</f>
        <v>72</v>
      </c>
      <c r="AY47" s="89">
        <f ca="1">RANDBETWEEN(MIN(g_input_values!$D$7:$D$9),MAX(g_input_values!$D$7:$D$9))</f>
        <v>64</v>
      </c>
      <c r="AZ47" s="89">
        <f ca="1">RANDBETWEEN(MIN(g_input_values!$D$7:$D$9),MAX(g_input_values!$D$7:$D$9))</f>
        <v>55</v>
      </c>
      <c r="BA47" s="89">
        <f ca="1">RANDBETWEEN(MIN(g_input_values!$D$7:$D$9),MAX(g_input_values!$D$7:$D$9))</f>
        <v>48</v>
      </c>
      <c r="BB47" s="89">
        <f ca="1">RANDBETWEEN(MIN(g_input_values!$D$7:$D$9),MAX(g_input_values!$D$7:$D$9))</f>
        <v>47</v>
      </c>
      <c r="BC47" s="89">
        <f ca="1">RANDBETWEEN(MIN(g_input_values!$D$7:$D$9),MAX(g_input_values!$D$7:$D$9))</f>
        <v>66</v>
      </c>
      <c r="BD47" s="89">
        <f ca="1">RANDBETWEEN(MIN(g_input_values!$D$7:$D$9),MAX(g_input_values!$D$7:$D$9))</f>
        <v>63</v>
      </c>
      <c r="BE47" s="89">
        <f ca="1">RANDBETWEEN(MIN(g_input_values!$D$7:$D$9),MAX(g_input_values!$D$7:$D$9))</f>
        <v>61</v>
      </c>
      <c r="BF47" s="89">
        <f ca="1">RANDBETWEEN(MIN(g_input_values!$D$7:$D$9),MAX(g_input_values!$D$7:$D$9))</f>
        <v>44</v>
      </c>
      <c r="BG47" s="89">
        <f ca="1">RANDBETWEEN(MIN(g_input_values!$D$7:$D$9),MAX(g_input_values!$D$7:$D$9))</f>
        <v>47</v>
      </c>
      <c r="BH47" s="89">
        <f ca="1">RANDBETWEEN(MIN(g_input_values!$D$7:$D$9),MAX(g_input_values!$D$7:$D$9))</f>
        <v>39</v>
      </c>
      <c r="BI47" s="89">
        <f ca="1">RANDBETWEEN(MIN(g_input_values!$D$7:$D$9),MAX(g_input_values!$D$7:$D$9))</f>
        <v>52</v>
      </c>
      <c r="BJ47" s="79">
        <f t="shared" ca="1" si="9"/>
        <v>52.300000000000004</v>
      </c>
      <c r="BK47" s="79">
        <f t="shared" ca="1" si="10"/>
        <v>9.6</v>
      </c>
      <c r="BL47" s="86">
        <f t="shared" ca="1" si="11"/>
        <v>0.18355640535372847</v>
      </c>
    </row>
    <row r="48" spans="1:64" ht="12.5" x14ac:dyDescent="0.25">
      <c r="A48" s="89" t="s">
        <v>107</v>
      </c>
      <c r="B48" s="91">
        <v>360</v>
      </c>
      <c r="C48" s="89" t="s">
        <v>112</v>
      </c>
      <c r="J48" s="143"/>
      <c r="K48" s="89" t="s">
        <v>35</v>
      </c>
      <c r="L48" s="89">
        <f ca="1">RANDBETWEEN(MIN(g_input_values!$E$7:$E$9),MAX(g_input_values!$E$7:$E$9))</f>
        <v>65</v>
      </c>
      <c r="M48" s="89">
        <f ca="1">RANDBETWEEN(MIN(g_input_values!$E$7:$E$9),MAX(g_input_values!$E$7:$E$9))</f>
        <v>45</v>
      </c>
      <c r="N48" s="89">
        <f ca="1">RANDBETWEEN(MIN(g_input_values!$E$7:$E$9),MAX(g_input_values!$E$7:$E$9))</f>
        <v>61</v>
      </c>
      <c r="O48" s="89">
        <f ca="1">RANDBETWEEN(MIN(g_input_values!$E$7:$E$9),MAX(g_input_values!$E$7:$E$9))</f>
        <v>52</v>
      </c>
      <c r="P48" s="89">
        <f ca="1">RANDBETWEEN(MIN(g_input_values!$E$7:$E$9),MAX(g_input_values!$E$7:$E$9))</f>
        <v>68</v>
      </c>
      <c r="Q48" s="89">
        <f ca="1">RANDBETWEEN(MIN(g_input_values!$E$7:$E$9),MAX(g_input_values!$E$7:$E$9))</f>
        <v>61</v>
      </c>
      <c r="R48" s="89">
        <f ca="1">RANDBETWEEN(MIN(g_input_values!$E$7:$E$9),MAX(g_input_values!$E$7:$E$9))</f>
        <v>68</v>
      </c>
      <c r="S48" s="89">
        <f ca="1">RANDBETWEEN(MIN(g_input_values!$E$7:$E$9),MAX(g_input_values!$E$7:$E$9))</f>
        <v>55</v>
      </c>
      <c r="T48" s="89">
        <f ca="1">RANDBETWEEN(MIN(g_input_values!$E$7:$E$9),MAX(g_input_values!$E$7:$E$9))</f>
        <v>64</v>
      </c>
      <c r="U48" s="89">
        <f ca="1">RANDBETWEEN(MIN(g_input_values!$E$7:$E$9),MAX(g_input_values!$E$7:$E$9))</f>
        <v>65</v>
      </c>
      <c r="V48" s="89">
        <f ca="1">RANDBETWEEN(MIN(g_input_values!$E$7:$E$9),MAX(g_input_values!$E$7:$E$9))</f>
        <v>60</v>
      </c>
      <c r="W48" s="89">
        <f ca="1">RANDBETWEEN(MIN(g_input_values!$E$7:$E$9),MAX(g_input_values!$E$7:$E$9))</f>
        <v>43</v>
      </c>
      <c r="X48" s="89">
        <f ca="1">RANDBETWEEN(MIN(g_input_values!$E$7:$E$9),MAX(g_input_values!$E$7:$E$9))</f>
        <v>58</v>
      </c>
      <c r="Y48" s="89">
        <f ca="1">RANDBETWEEN(MIN(g_input_values!$E$7:$E$9),MAX(g_input_values!$E$7:$E$9))</f>
        <v>55</v>
      </c>
      <c r="Z48" s="89">
        <f ca="1">RANDBETWEEN(MIN(g_input_values!$E$7:$E$9),MAX(g_input_values!$E$7:$E$9))</f>
        <v>70</v>
      </c>
      <c r="AA48" s="89">
        <f ca="1">RANDBETWEEN(MIN(g_input_values!$E$7:$E$9),MAX(g_input_values!$E$7:$E$9))</f>
        <v>45</v>
      </c>
      <c r="AB48" s="89">
        <f ca="1">RANDBETWEEN(MIN(g_input_values!$E$7:$E$9),MAX(g_input_values!$E$7:$E$9))</f>
        <v>50</v>
      </c>
      <c r="AC48" s="89">
        <f ca="1">RANDBETWEEN(MIN(g_input_values!$E$7:$E$9),MAX(g_input_values!$E$7:$E$9))</f>
        <v>53</v>
      </c>
      <c r="AD48" s="89">
        <f ca="1">RANDBETWEEN(MIN(g_input_values!$E$7:$E$9),MAX(g_input_values!$E$7:$E$9))</f>
        <v>71</v>
      </c>
      <c r="AE48" s="89">
        <f ca="1">RANDBETWEEN(MIN(g_input_values!$E$7:$E$9),MAX(g_input_values!$E$7:$E$9))</f>
        <v>71</v>
      </c>
      <c r="AF48" s="89">
        <f ca="1">RANDBETWEEN(MIN(g_input_values!$E$7:$E$9),MAX(g_input_values!$E$7:$E$9))</f>
        <v>70</v>
      </c>
      <c r="AG48" s="89">
        <f ca="1">RANDBETWEEN(MIN(g_input_values!$E$7:$E$9),MAX(g_input_values!$E$7:$E$9))</f>
        <v>68</v>
      </c>
      <c r="AH48" s="89">
        <f ca="1">RANDBETWEEN(MIN(g_input_values!$E$7:$E$9),MAX(g_input_values!$E$7:$E$9))</f>
        <v>62</v>
      </c>
      <c r="AI48" s="89">
        <f ca="1">RANDBETWEEN(MIN(g_input_values!$E$7:$E$9),MAX(g_input_values!$E$7:$E$9))</f>
        <v>57</v>
      </c>
      <c r="AJ48" s="89">
        <f ca="1">RANDBETWEEN(MIN(g_input_values!$E$7:$E$9),MAX(g_input_values!$E$7:$E$9))</f>
        <v>53</v>
      </c>
      <c r="AK48" s="89">
        <f ca="1">RANDBETWEEN(MIN(g_input_values!$E$7:$E$9),MAX(g_input_values!$E$7:$E$9))</f>
        <v>58</v>
      </c>
      <c r="AL48" s="89">
        <f ca="1">RANDBETWEEN(MIN(g_input_values!$E$7:$E$9),MAX(g_input_values!$E$7:$E$9))</f>
        <v>60</v>
      </c>
      <c r="AM48" s="89">
        <f ca="1">RANDBETWEEN(MIN(g_input_values!$E$7:$E$9),MAX(g_input_values!$E$7:$E$9))</f>
        <v>45</v>
      </c>
      <c r="AN48" s="89">
        <f ca="1">RANDBETWEEN(MIN(g_input_values!$E$7:$E$9),MAX(g_input_values!$E$7:$E$9))</f>
        <v>58</v>
      </c>
      <c r="AO48" s="89">
        <f ca="1">RANDBETWEEN(MIN(g_input_values!$E$7:$E$9),MAX(g_input_values!$E$7:$E$9))</f>
        <v>50</v>
      </c>
      <c r="AP48" s="89">
        <f ca="1">RANDBETWEEN(MIN(g_input_values!$E$7:$E$9),MAX(g_input_values!$E$7:$E$9))</f>
        <v>58</v>
      </c>
      <c r="AQ48" s="89">
        <f ca="1">RANDBETWEEN(MIN(g_input_values!$E$7:$E$9),MAX(g_input_values!$E$7:$E$9))</f>
        <v>63</v>
      </c>
      <c r="AR48" s="89">
        <f ca="1">RANDBETWEEN(MIN(g_input_values!$E$7:$E$9),MAX(g_input_values!$E$7:$E$9))</f>
        <v>60</v>
      </c>
      <c r="AS48" s="89">
        <f ca="1">RANDBETWEEN(MIN(g_input_values!$E$7:$E$9),MAX(g_input_values!$E$7:$E$9))</f>
        <v>66</v>
      </c>
      <c r="AT48" s="89">
        <f ca="1">RANDBETWEEN(MIN(g_input_values!$E$7:$E$9),MAX(g_input_values!$E$7:$E$9))</f>
        <v>59</v>
      </c>
      <c r="AU48" s="89">
        <f ca="1">RANDBETWEEN(MIN(g_input_values!$E$7:$E$9),MAX(g_input_values!$E$7:$E$9))</f>
        <v>56</v>
      </c>
      <c r="AV48" s="89">
        <f ca="1">RANDBETWEEN(MIN(g_input_values!$E$7:$E$9),MAX(g_input_values!$E$7:$E$9))</f>
        <v>49</v>
      </c>
      <c r="AW48" s="89">
        <f ca="1">RANDBETWEEN(MIN(g_input_values!$E$7:$E$9),MAX(g_input_values!$E$7:$E$9))</f>
        <v>72</v>
      </c>
      <c r="AX48" s="89">
        <f ca="1">RANDBETWEEN(MIN(g_input_values!$E$7:$E$9),MAX(g_input_values!$E$7:$E$9))</f>
        <v>52</v>
      </c>
      <c r="AY48" s="89">
        <f ca="1">RANDBETWEEN(MIN(g_input_values!$E$7:$E$9),MAX(g_input_values!$E$7:$E$9))</f>
        <v>45</v>
      </c>
      <c r="AZ48" s="89">
        <f ca="1">RANDBETWEEN(MIN(g_input_values!$E$7:$E$9),MAX(g_input_values!$E$7:$E$9))</f>
        <v>55</v>
      </c>
      <c r="BA48" s="89">
        <f ca="1">RANDBETWEEN(MIN(g_input_values!$E$7:$E$9),MAX(g_input_values!$E$7:$E$9))</f>
        <v>43</v>
      </c>
      <c r="BB48" s="89">
        <f ca="1">RANDBETWEEN(MIN(g_input_values!$E$7:$E$9),MAX(g_input_values!$E$7:$E$9))</f>
        <v>55</v>
      </c>
      <c r="BC48" s="89">
        <f ca="1">RANDBETWEEN(MIN(g_input_values!$E$7:$E$9),MAX(g_input_values!$E$7:$E$9))</f>
        <v>52</v>
      </c>
      <c r="BD48" s="89">
        <f ca="1">RANDBETWEEN(MIN(g_input_values!$E$7:$E$9),MAX(g_input_values!$E$7:$E$9))</f>
        <v>67</v>
      </c>
      <c r="BE48" s="89">
        <f ca="1">RANDBETWEEN(MIN(g_input_values!$E$7:$E$9),MAX(g_input_values!$E$7:$E$9))</f>
        <v>72</v>
      </c>
      <c r="BF48" s="89">
        <f ca="1">RANDBETWEEN(MIN(g_input_values!$E$7:$E$9),MAX(g_input_values!$E$7:$E$9))</f>
        <v>60</v>
      </c>
      <c r="BG48" s="89">
        <f ca="1">RANDBETWEEN(MIN(g_input_values!$E$7:$E$9),MAX(g_input_values!$E$7:$E$9))</f>
        <v>43</v>
      </c>
      <c r="BH48" s="89">
        <f ca="1">RANDBETWEEN(MIN(g_input_values!$E$7:$E$9),MAX(g_input_values!$E$7:$E$9))</f>
        <v>61</v>
      </c>
      <c r="BI48" s="89">
        <f ca="1">RANDBETWEEN(MIN(g_input_values!$E$7:$E$9),MAX(g_input_values!$E$7:$E$9))</f>
        <v>62</v>
      </c>
      <c r="BJ48" s="79">
        <f t="shared" ca="1" si="9"/>
        <v>58.300000000000004</v>
      </c>
      <c r="BK48" s="79">
        <f t="shared" ca="1" si="10"/>
        <v>8.4</v>
      </c>
      <c r="BL48" s="86">
        <f t="shared" ca="1" si="11"/>
        <v>0.14408233276157803</v>
      </c>
    </row>
    <row r="49" spans="1:64" ht="12.5" x14ac:dyDescent="0.25">
      <c r="A49" s="89" t="s">
        <v>108</v>
      </c>
      <c r="B49" s="89">
        <v>770</v>
      </c>
      <c r="C49" s="89" t="s">
        <v>113</v>
      </c>
      <c r="J49" s="143"/>
      <c r="K49" s="89" t="s">
        <v>36</v>
      </c>
      <c r="L49" s="89">
        <f ca="1">RANDBETWEEN(MIN(g_input_values!$F$7:$F$9),MAX(g_input_values!$F$7:$F$9))</f>
        <v>66</v>
      </c>
      <c r="M49" s="89">
        <f ca="1">RANDBETWEEN(MIN(g_input_values!$F$7:$F$9),MAX(g_input_values!$F$7:$F$9))</f>
        <v>61</v>
      </c>
      <c r="N49" s="89">
        <f ca="1">RANDBETWEEN(MIN(g_input_values!$F$7:$F$9),MAX(g_input_values!$F$7:$F$9))</f>
        <v>68</v>
      </c>
      <c r="O49" s="89">
        <f ca="1">RANDBETWEEN(MIN(g_input_values!$F$7:$F$9),MAX(g_input_values!$F$7:$F$9))</f>
        <v>72</v>
      </c>
      <c r="P49" s="89">
        <f ca="1">RANDBETWEEN(MIN(g_input_values!$F$7:$F$9),MAX(g_input_values!$F$7:$F$9))</f>
        <v>70</v>
      </c>
      <c r="Q49" s="89">
        <f ca="1">RANDBETWEEN(MIN(g_input_values!$F$7:$F$9),MAX(g_input_values!$F$7:$F$9))</f>
        <v>67</v>
      </c>
      <c r="R49" s="89">
        <f ca="1">RANDBETWEEN(MIN(g_input_values!$F$7:$F$9),MAX(g_input_values!$F$7:$F$9))</f>
        <v>72</v>
      </c>
      <c r="S49" s="89">
        <f ca="1">RANDBETWEEN(MIN(g_input_values!$F$7:$F$9),MAX(g_input_values!$F$7:$F$9))</f>
        <v>62</v>
      </c>
      <c r="T49" s="89">
        <f ca="1">RANDBETWEEN(MIN(g_input_values!$F$7:$F$9),MAX(g_input_values!$F$7:$F$9))</f>
        <v>65</v>
      </c>
      <c r="U49" s="89">
        <f ca="1">RANDBETWEEN(MIN(g_input_values!$F$7:$F$9),MAX(g_input_values!$F$7:$F$9))</f>
        <v>66</v>
      </c>
      <c r="V49" s="89">
        <f ca="1">RANDBETWEEN(MIN(g_input_values!$F$7:$F$9),MAX(g_input_values!$F$7:$F$9))</f>
        <v>64</v>
      </c>
      <c r="W49" s="89">
        <f ca="1">RANDBETWEEN(MIN(g_input_values!$F$7:$F$9),MAX(g_input_values!$F$7:$F$9))</f>
        <v>69</v>
      </c>
      <c r="X49" s="89">
        <f ca="1">RANDBETWEEN(MIN(g_input_values!$F$7:$F$9),MAX(g_input_values!$F$7:$F$9))</f>
        <v>72</v>
      </c>
      <c r="Y49" s="89">
        <f ca="1">RANDBETWEEN(MIN(g_input_values!$F$7:$F$9),MAX(g_input_values!$F$7:$F$9))</f>
        <v>70</v>
      </c>
      <c r="Z49" s="89">
        <f ca="1">RANDBETWEEN(MIN(g_input_values!$F$7:$F$9),MAX(g_input_values!$F$7:$F$9))</f>
        <v>68</v>
      </c>
      <c r="AA49" s="89">
        <f ca="1">RANDBETWEEN(MIN(g_input_values!$F$7:$F$9),MAX(g_input_values!$F$7:$F$9))</f>
        <v>63</v>
      </c>
      <c r="AB49" s="89">
        <f ca="1">RANDBETWEEN(MIN(g_input_values!$F$7:$F$9),MAX(g_input_values!$F$7:$F$9))</f>
        <v>61</v>
      </c>
      <c r="AC49" s="89">
        <f ca="1">RANDBETWEEN(MIN(g_input_values!$F$7:$F$9),MAX(g_input_values!$F$7:$F$9))</f>
        <v>64</v>
      </c>
      <c r="AD49" s="89">
        <f ca="1">RANDBETWEEN(MIN(g_input_values!$F$7:$F$9),MAX(g_input_values!$F$7:$F$9))</f>
        <v>70</v>
      </c>
      <c r="AE49" s="89">
        <f ca="1">RANDBETWEEN(MIN(g_input_values!$F$7:$F$9),MAX(g_input_values!$F$7:$F$9))</f>
        <v>71</v>
      </c>
      <c r="AF49" s="89">
        <f ca="1">RANDBETWEEN(MIN(g_input_values!$F$7:$F$9),MAX(g_input_values!$F$7:$F$9))</f>
        <v>67</v>
      </c>
      <c r="AG49" s="89">
        <f ca="1">RANDBETWEEN(MIN(g_input_values!$F$7:$F$9),MAX(g_input_values!$F$7:$F$9))</f>
        <v>63</v>
      </c>
      <c r="AH49" s="89">
        <f ca="1">RANDBETWEEN(MIN(g_input_values!$F$7:$F$9),MAX(g_input_values!$F$7:$F$9))</f>
        <v>64</v>
      </c>
      <c r="AI49" s="89">
        <f ca="1">RANDBETWEEN(MIN(g_input_values!$F$7:$F$9),MAX(g_input_values!$F$7:$F$9))</f>
        <v>67</v>
      </c>
      <c r="AJ49" s="89">
        <f ca="1">RANDBETWEEN(MIN(g_input_values!$F$7:$F$9),MAX(g_input_values!$F$7:$F$9))</f>
        <v>67</v>
      </c>
      <c r="AK49" s="89">
        <f ca="1">RANDBETWEEN(MIN(g_input_values!$F$7:$F$9),MAX(g_input_values!$F$7:$F$9))</f>
        <v>60</v>
      </c>
      <c r="AL49" s="89">
        <f ca="1">RANDBETWEEN(MIN(g_input_values!$F$7:$F$9),MAX(g_input_values!$F$7:$F$9))</f>
        <v>70</v>
      </c>
      <c r="AM49" s="89">
        <f ca="1">RANDBETWEEN(MIN(g_input_values!$F$7:$F$9),MAX(g_input_values!$F$7:$F$9))</f>
        <v>62</v>
      </c>
      <c r="AN49" s="89">
        <f ca="1">RANDBETWEEN(MIN(g_input_values!$F$7:$F$9),MAX(g_input_values!$F$7:$F$9))</f>
        <v>69</v>
      </c>
      <c r="AO49" s="89">
        <f ca="1">RANDBETWEEN(MIN(g_input_values!$F$7:$F$9),MAX(g_input_values!$F$7:$F$9))</f>
        <v>70</v>
      </c>
      <c r="AP49" s="89">
        <f ca="1">RANDBETWEEN(MIN(g_input_values!$F$7:$F$9),MAX(g_input_values!$F$7:$F$9))</f>
        <v>60</v>
      </c>
      <c r="AQ49" s="89">
        <f ca="1">RANDBETWEEN(MIN(g_input_values!$F$7:$F$9),MAX(g_input_values!$F$7:$F$9))</f>
        <v>61</v>
      </c>
      <c r="AR49" s="89">
        <f ca="1">RANDBETWEEN(MIN(g_input_values!$F$7:$F$9),MAX(g_input_values!$F$7:$F$9))</f>
        <v>62</v>
      </c>
      <c r="AS49" s="89">
        <f ca="1">RANDBETWEEN(MIN(g_input_values!$F$7:$F$9),MAX(g_input_values!$F$7:$F$9))</f>
        <v>70</v>
      </c>
      <c r="AT49" s="89">
        <f ca="1">RANDBETWEEN(MIN(g_input_values!$F$7:$F$9),MAX(g_input_values!$F$7:$F$9))</f>
        <v>60</v>
      </c>
      <c r="AU49" s="89">
        <f ca="1">RANDBETWEEN(MIN(g_input_values!$F$7:$F$9),MAX(g_input_values!$F$7:$F$9))</f>
        <v>67</v>
      </c>
      <c r="AV49" s="89">
        <f ca="1">RANDBETWEEN(MIN(g_input_values!$F$7:$F$9),MAX(g_input_values!$F$7:$F$9))</f>
        <v>61</v>
      </c>
      <c r="AW49" s="89">
        <f ca="1">RANDBETWEEN(MIN(g_input_values!$F$7:$F$9),MAX(g_input_values!$F$7:$F$9))</f>
        <v>71</v>
      </c>
      <c r="AX49" s="89">
        <f ca="1">RANDBETWEEN(MIN(g_input_values!$F$7:$F$9),MAX(g_input_values!$F$7:$F$9))</f>
        <v>67</v>
      </c>
      <c r="AY49" s="89">
        <f ca="1">RANDBETWEEN(MIN(g_input_values!$F$7:$F$9),MAX(g_input_values!$F$7:$F$9))</f>
        <v>60</v>
      </c>
      <c r="AZ49" s="89">
        <f ca="1">RANDBETWEEN(MIN(g_input_values!$F$7:$F$9),MAX(g_input_values!$F$7:$F$9))</f>
        <v>63</v>
      </c>
      <c r="BA49" s="89">
        <f ca="1">RANDBETWEEN(MIN(g_input_values!$F$7:$F$9),MAX(g_input_values!$F$7:$F$9))</f>
        <v>72</v>
      </c>
      <c r="BB49" s="89">
        <f ca="1">RANDBETWEEN(MIN(g_input_values!$F$7:$F$9),MAX(g_input_values!$F$7:$F$9))</f>
        <v>68</v>
      </c>
      <c r="BC49" s="89">
        <f ca="1">RANDBETWEEN(MIN(g_input_values!$F$7:$F$9),MAX(g_input_values!$F$7:$F$9))</f>
        <v>62</v>
      </c>
      <c r="BD49" s="89">
        <f ca="1">RANDBETWEEN(MIN(g_input_values!$F$7:$F$9),MAX(g_input_values!$F$7:$F$9))</f>
        <v>71</v>
      </c>
      <c r="BE49" s="89">
        <f ca="1">RANDBETWEEN(MIN(g_input_values!$F$7:$F$9),MAX(g_input_values!$F$7:$F$9))</f>
        <v>63</v>
      </c>
      <c r="BF49" s="89">
        <f ca="1">RANDBETWEEN(MIN(g_input_values!$F$7:$F$9),MAX(g_input_values!$F$7:$F$9))</f>
        <v>69</v>
      </c>
      <c r="BG49" s="89">
        <f ca="1">RANDBETWEEN(MIN(g_input_values!$F$7:$F$9),MAX(g_input_values!$F$7:$F$9))</f>
        <v>67</v>
      </c>
      <c r="BH49" s="89">
        <f ca="1">RANDBETWEEN(MIN(g_input_values!$F$7:$F$9),MAX(g_input_values!$F$7:$F$9))</f>
        <v>62</v>
      </c>
      <c r="BI49" s="89">
        <f ca="1">RANDBETWEEN(MIN(g_input_values!$F$7:$F$9),MAX(g_input_values!$F$7:$F$9))</f>
        <v>62</v>
      </c>
      <c r="BJ49" s="79">
        <f t="shared" ca="1" si="9"/>
        <v>66</v>
      </c>
      <c r="BK49" s="79">
        <f t="shared" ca="1" si="10"/>
        <v>3.9</v>
      </c>
      <c r="BL49" s="86">
        <f t="shared" ca="1" si="11"/>
        <v>5.909090909090909E-2</v>
      </c>
    </row>
    <row r="50" spans="1:64" ht="12.5" x14ac:dyDescent="0.25">
      <c r="A50" s="89" t="s">
        <v>129</v>
      </c>
      <c r="B50" s="89">
        <v>1051</v>
      </c>
      <c r="C50" s="89" t="s">
        <v>114</v>
      </c>
      <c r="J50" s="143"/>
      <c r="K50" s="89" t="s">
        <v>37</v>
      </c>
      <c r="L50" s="89">
        <f ca="1">RANDBETWEEN(MIN(g_input_values!$G$7:$G$9),MAX(g_input_values!$G$7:$G$9))</f>
        <v>72</v>
      </c>
      <c r="M50" s="89">
        <f ca="1">RANDBETWEEN(MIN(g_input_values!$G$7:$G$9),MAX(g_input_values!$G$7:$G$9))</f>
        <v>72</v>
      </c>
      <c r="N50" s="89">
        <f ca="1">RANDBETWEEN(MIN(g_input_values!$G$7:$G$9),MAX(g_input_values!$G$7:$G$9))</f>
        <v>72</v>
      </c>
      <c r="O50" s="89">
        <f ca="1">RANDBETWEEN(MIN(g_input_values!$G$7:$G$9),MAX(g_input_values!$G$7:$G$9))</f>
        <v>72</v>
      </c>
      <c r="P50" s="89">
        <f ca="1">RANDBETWEEN(MIN(g_input_values!$G$7:$G$9),MAX(g_input_values!$G$7:$G$9))</f>
        <v>71</v>
      </c>
      <c r="Q50" s="89">
        <f ca="1">RANDBETWEEN(MIN(g_input_values!$G$7:$G$9),MAX(g_input_values!$G$7:$G$9))</f>
        <v>71</v>
      </c>
      <c r="R50" s="89">
        <f ca="1">RANDBETWEEN(MIN(g_input_values!$G$7:$G$9),MAX(g_input_values!$G$7:$G$9))</f>
        <v>72</v>
      </c>
      <c r="S50" s="89">
        <f ca="1">RANDBETWEEN(MIN(g_input_values!$G$7:$G$9),MAX(g_input_values!$G$7:$G$9))</f>
        <v>71</v>
      </c>
      <c r="T50" s="89">
        <f ca="1">RANDBETWEEN(MIN(g_input_values!$G$7:$G$9),MAX(g_input_values!$G$7:$G$9))</f>
        <v>71</v>
      </c>
      <c r="U50" s="89">
        <f ca="1">RANDBETWEEN(MIN(g_input_values!$G$7:$G$9),MAX(g_input_values!$G$7:$G$9))</f>
        <v>71</v>
      </c>
      <c r="V50" s="89">
        <f ca="1">RANDBETWEEN(MIN(g_input_values!$G$7:$G$9),MAX(g_input_values!$G$7:$G$9))</f>
        <v>71</v>
      </c>
      <c r="W50" s="89">
        <f ca="1">RANDBETWEEN(MIN(g_input_values!$G$7:$G$9),MAX(g_input_values!$G$7:$G$9))</f>
        <v>72</v>
      </c>
      <c r="X50" s="89">
        <f ca="1">RANDBETWEEN(MIN(g_input_values!$G$7:$G$9),MAX(g_input_values!$G$7:$G$9))</f>
        <v>72</v>
      </c>
      <c r="Y50" s="89">
        <f ca="1">RANDBETWEEN(MIN(g_input_values!$G$7:$G$9),MAX(g_input_values!$G$7:$G$9))</f>
        <v>72</v>
      </c>
      <c r="Z50" s="89">
        <f ca="1">RANDBETWEEN(MIN(g_input_values!$G$7:$G$9),MAX(g_input_values!$G$7:$G$9))</f>
        <v>72</v>
      </c>
      <c r="AA50" s="89">
        <f ca="1">RANDBETWEEN(MIN(g_input_values!$G$7:$G$9),MAX(g_input_values!$G$7:$G$9))</f>
        <v>72</v>
      </c>
      <c r="AB50" s="89">
        <f ca="1">RANDBETWEEN(MIN(g_input_values!$G$7:$G$9),MAX(g_input_values!$G$7:$G$9))</f>
        <v>71</v>
      </c>
      <c r="AC50" s="89">
        <f ca="1">RANDBETWEEN(MIN(g_input_values!$G$7:$G$9),MAX(g_input_values!$G$7:$G$9))</f>
        <v>71</v>
      </c>
      <c r="AD50" s="89">
        <f ca="1">RANDBETWEEN(MIN(g_input_values!$G$7:$G$9),MAX(g_input_values!$G$7:$G$9))</f>
        <v>72</v>
      </c>
      <c r="AE50" s="89">
        <f ca="1">RANDBETWEEN(MIN(g_input_values!$G$7:$G$9),MAX(g_input_values!$G$7:$G$9))</f>
        <v>71</v>
      </c>
      <c r="AF50" s="89">
        <f ca="1">RANDBETWEEN(MIN(g_input_values!$G$7:$G$9),MAX(g_input_values!$G$7:$G$9))</f>
        <v>72</v>
      </c>
      <c r="AG50" s="89">
        <f ca="1">RANDBETWEEN(MIN(g_input_values!$G$7:$G$9),MAX(g_input_values!$G$7:$G$9))</f>
        <v>72</v>
      </c>
      <c r="AH50" s="89">
        <f ca="1">RANDBETWEEN(MIN(g_input_values!$G$7:$G$9),MAX(g_input_values!$G$7:$G$9))</f>
        <v>72</v>
      </c>
      <c r="AI50" s="89">
        <f ca="1">RANDBETWEEN(MIN(g_input_values!$G$7:$G$9),MAX(g_input_values!$G$7:$G$9))</f>
        <v>71</v>
      </c>
      <c r="AJ50" s="89">
        <f ca="1">RANDBETWEEN(MIN(g_input_values!$G$7:$G$9),MAX(g_input_values!$G$7:$G$9))</f>
        <v>72</v>
      </c>
      <c r="AK50" s="89">
        <f ca="1">RANDBETWEEN(MIN(g_input_values!$G$7:$G$9),MAX(g_input_values!$G$7:$G$9))</f>
        <v>72</v>
      </c>
      <c r="AL50" s="89">
        <f ca="1">RANDBETWEEN(MIN(g_input_values!$G$7:$G$9),MAX(g_input_values!$G$7:$G$9))</f>
        <v>72</v>
      </c>
      <c r="AM50" s="89">
        <f ca="1">RANDBETWEEN(MIN(g_input_values!$G$7:$G$9),MAX(g_input_values!$G$7:$G$9))</f>
        <v>71</v>
      </c>
      <c r="AN50" s="89">
        <f ca="1">RANDBETWEEN(MIN(g_input_values!$G$7:$G$9),MAX(g_input_values!$G$7:$G$9))</f>
        <v>72</v>
      </c>
      <c r="AO50" s="89">
        <f ca="1">RANDBETWEEN(MIN(g_input_values!$G$7:$G$9),MAX(g_input_values!$G$7:$G$9))</f>
        <v>71</v>
      </c>
      <c r="AP50" s="89">
        <f ca="1">RANDBETWEEN(MIN(g_input_values!$G$7:$G$9),MAX(g_input_values!$G$7:$G$9))</f>
        <v>72</v>
      </c>
      <c r="AQ50" s="89">
        <f ca="1">RANDBETWEEN(MIN(g_input_values!$G$7:$G$9),MAX(g_input_values!$G$7:$G$9))</f>
        <v>72</v>
      </c>
      <c r="AR50" s="89">
        <f ca="1">RANDBETWEEN(MIN(g_input_values!$G$7:$G$9),MAX(g_input_values!$G$7:$G$9))</f>
        <v>72</v>
      </c>
      <c r="AS50" s="89">
        <f ca="1">RANDBETWEEN(MIN(g_input_values!$G$7:$G$9),MAX(g_input_values!$G$7:$G$9))</f>
        <v>71</v>
      </c>
      <c r="AT50" s="89">
        <f ca="1">RANDBETWEEN(MIN(g_input_values!$G$7:$G$9),MAX(g_input_values!$G$7:$G$9))</f>
        <v>71</v>
      </c>
      <c r="AU50" s="89">
        <f ca="1">RANDBETWEEN(MIN(g_input_values!$G$7:$G$9),MAX(g_input_values!$G$7:$G$9))</f>
        <v>71</v>
      </c>
      <c r="AV50" s="89">
        <f ca="1">RANDBETWEEN(MIN(g_input_values!$G$7:$G$9),MAX(g_input_values!$G$7:$G$9))</f>
        <v>72</v>
      </c>
      <c r="AW50" s="89">
        <f ca="1">RANDBETWEEN(MIN(g_input_values!$G$7:$G$9),MAX(g_input_values!$G$7:$G$9))</f>
        <v>71</v>
      </c>
      <c r="AX50" s="89">
        <f ca="1">RANDBETWEEN(MIN(g_input_values!$G$7:$G$9),MAX(g_input_values!$G$7:$G$9))</f>
        <v>71</v>
      </c>
      <c r="AY50" s="89">
        <f ca="1">RANDBETWEEN(MIN(g_input_values!$G$7:$G$9),MAX(g_input_values!$G$7:$G$9))</f>
        <v>71</v>
      </c>
      <c r="AZ50" s="89">
        <f ca="1">RANDBETWEEN(MIN(g_input_values!$G$7:$G$9),MAX(g_input_values!$G$7:$G$9))</f>
        <v>72</v>
      </c>
      <c r="BA50" s="89">
        <f ca="1">RANDBETWEEN(MIN(g_input_values!$G$7:$G$9),MAX(g_input_values!$G$7:$G$9))</f>
        <v>71</v>
      </c>
      <c r="BB50" s="89">
        <f ca="1">RANDBETWEEN(MIN(g_input_values!$G$7:$G$9),MAX(g_input_values!$G$7:$G$9))</f>
        <v>72</v>
      </c>
      <c r="BC50" s="89">
        <f ca="1">RANDBETWEEN(MIN(g_input_values!$G$7:$G$9),MAX(g_input_values!$G$7:$G$9))</f>
        <v>71</v>
      </c>
      <c r="BD50" s="89">
        <f ca="1">RANDBETWEEN(MIN(g_input_values!$G$7:$G$9),MAX(g_input_values!$G$7:$G$9))</f>
        <v>72</v>
      </c>
      <c r="BE50" s="89">
        <f ca="1">RANDBETWEEN(MIN(g_input_values!$G$7:$G$9),MAX(g_input_values!$G$7:$G$9))</f>
        <v>72</v>
      </c>
      <c r="BF50" s="89">
        <f ca="1">RANDBETWEEN(MIN(g_input_values!$G$7:$G$9),MAX(g_input_values!$G$7:$G$9))</f>
        <v>71</v>
      </c>
      <c r="BG50" s="89">
        <f ca="1">RANDBETWEEN(MIN(g_input_values!$G$7:$G$9),MAX(g_input_values!$G$7:$G$9))</f>
        <v>72</v>
      </c>
      <c r="BH50" s="89">
        <f ca="1">RANDBETWEEN(MIN(g_input_values!$G$7:$G$9),MAX(g_input_values!$G$7:$G$9))</f>
        <v>72</v>
      </c>
      <c r="BI50" s="89">
        <f ca="1">RANDBETWEEN(MIN(g_input_values!$G$7:$G$9),MAX(g_input_values!$G$7:$G$9))</f>
        <v>71</v>
      </c>
      <c r="BJ50" s="79">
        <f t="shared" ca="1" si="9"/>
        <v>71.599999999999994</v>
      </c>
      <c r="BK50" s="79">
        <f t="shared" ca="1" si="10"/>
        <v>0.5</v>
      </c>
      <c r="BL50" s="86">
        <f t="shared" ca="1" si="11"/>
        <v>6.9832402234636876E-3</v>
      </c>
    </row>
    <row r="51" spans="1:64" ht="12.5" x14ac:dyDescent="0.25">
      <c r="A51" s="89" t="s">
        <v>121</v>
      </c>
      <c r="B51" s="91">
        <f>J7</f>
        <v>919.6</v>
      </c>
      <c r="C51" s="89" t="s">
        <v>122</v>
      </c>
      <c r="J51" s="143"/>
      <c r="K51" s="89" t="s">
        <v>6</v>
      </c>
      <c r="L51" s="89">
        <f ca="1">RANDBETWEEN(MIN(g_input_values!$H$7:$H$9),MAX(g_input_values!$H$7:$H$9))</f>
        <v>76</v>
      </c>
      <c r="M51" s="89">
        <f ca="1">RANDBETWEEN(MIN(g_input_values!$H$7:$H$9),MAX(g_input_values!$H$7:$H$9))</f>
        <v>76</v>
      </c>
      <c r="N51" s="89">
        <f ca="1">RANDBETWEEN(MIN(g_input_values!$H$7:$H$9),MAX(g_input_values!$H$7:$H$9))</f>
        <v>75</v>
      </c>
      <c r="O51" s="89">
        <f ca="1">RANDBETWEEN(MIN(g_input_values!$H$7:$H$9),MAX(g_input_values!$H$7:$H$9))</f>
        <v>76</v>
      </c>
      <c r="P51" s="89">
        <f ca="1">RANDBETWEEN(MIN(g_input_values!$H$7:$H$9),MAX(g_input_values!$H$7:$H$9))</f>
        <v>75</v>
      </c>
      <c r="Q51" s="89">
        <f ca="1">RANDBETWEEN(MIN(g_input_values!$H$7:$H$9),MAX(g_input_values!$H$7:$H$9))</f>
        <v>73</v>
      </c>
      <c r="R51" s="89">
        <f ca="1">RANDBETWEEN(MIN(g_input_values!$H$7:$H$9),MAX(g_input_values!$H$7:$H$9))</f>
        <v>73</v>
      </c>
      <c r="S51" s="89">
        <f ca="1">RANDBETWEEN(MIN(g_input_values!$H$7:$H$9),MAX(g_input_values!$H$7:$H$9))</f>
        <v>75</v>
      </c>
      <c r="T51" s="89">
        <f ca="1">RANDBETWEEN(MIN(g_input_values!$H$7:$H$9),MAX(g_input_values!$H$7:$H$9))</f>
        <v>73</v>
      </c>
      <c r="U51" s="89">
        <f ca="1">RANDBETWEEN(MIN(g_input_values!$H$7:$H$9),MAX(g_input_values!$H$7:$H$9))</f>
        <v>75</v>
      </c>
      <c r="V51" s="89">
        <f ca="1">RANDBETWEEN(MIN(g_input_values!$H$7:$H$9),MAX(g_input_values!$H$7:$H$9))</f>
        <v>75</v>
      </c>
      <c r="W51" s="89">
        <f ca="1">RANDBETWEEN(MIN(g_input_values!$H$7:$H$9),MAX(g_input_values!$H$7:$H$9))</f>
        <v>75</v>
      </c>
      <c r="X51" s="89">
        <f ca="1">RANDBETWEEN(MIN(g_input_values!$H$7:$H$9),MAX(g_input_values!$H$7:$H$9))</f>
        <v>74</v>
      </c>
      <c r="Y51" s="89">
        <f ca="1">RANDBETWEEN(MIN(g_input_values!$H$7:$H$9),MAX(g_input_values!$H$7:$H$9))</f>
        <v>77</v>
      </c>
      <c r="Z51" s="89">
        <f ca="1">RANDBETWEEN(MIN(g_input_values!$H$7:$H$9),MAX(g_input_values!$H$7:$H$9))</f>
        <v>76</v>
      </c>
      <c r="AA51" s="89">
        <f ca="1">RANDBETWEEN(MIN(g_input_values!$H$7:$H$9),MAX(g_input_values!$H$7:$H$9))</f>
        <v>75</v>
      </c>
      <c r="AB51" s="89">
        <f ca="1">RANDBETWEEN(MIN(g_input_values!$H$7:$H$9),MAX(g_input_values!$H$7:$H$9))</f>
        <v>75</v>
      </c>
      <c r="AC51" s="89">
        <f ca="1">RANDBETWEEN(MIN(g_input_values!$H$7:$H$9),MAX(g_input_values!$H$7:$H$9))</f>
        <v>75</v>
      </c>
      <c r="AD51" s="89">
        <f ca="1">RANDBETWEEN(MIN(g_input_values!$H$7:$H$9),MAX(g_input_values!$H$7:$H$9))</f>
        <v>76</v>
      </c>
      <c r="AE51" s="89">
        <f ca="1">RANDBETWEEN(MIN(g_input_values!$H$7:$H$9),MAX(g_input_values!$H$7:$H$9))</f>
        <v>77</v>
      </c>
      <c r="AF51" s="89">
        <f ca="1">RANDBETWEEN(MIN(g_input_values!$H$7:$H$9),MAX(g_input_values!$H$7:$H$9))</f>
        <v>77</v>
      </c>
      <c r="AG51" s="89">
        <f ca="1">RANDBETWEEN(MIN(g_input_values!$H$7:$H$9),MAX(g_input_values!$H$7:$H$9))</f>
        <v>76</v>
      </c>
      <c r="AH51" s="89">
        <f ca="1">RANDBETWEEN(MIN(g_input_values!$H$7:$H$9),MAX(g_input_values!$H$7:$H$9))</f>
        <v>76</v>
      </c>
      <c r="AI51" s="89">
        <f ca="1">RANDBETWEEN(MIN(g_input_values!$H$7:$H$9),MAX(g_input_values!$H$7:$H$9))</f>
        <v>76</v>
      </c>
      <c r="AJ51" s="89">
        <f ca="1">RANDBETWEEN(MIN(g_input_values!$H$7:$H$9),MAX(g_input_values!$H$7:$H$9))</f>
        <v>76</v>
      </c>
      <c r="AK51" s="89">
        <f ca="1">RANDBETWEEN(MIN(g_input_values!$H$7:$H$9),MAX(g_input_values!$H$7:$H$9))</f>
        <v>76</v>
      </c>
      <c r="AL51" s="89">
        <f ca="1">RANDBETWEEN(MIN(g_input_values!$H$7:$H$9),MAX(g_input_values!$H$7:$H$9))</f>
        <v>75</v>
      </c>
      <c r="AM51" s="89">
        <f ca="1">RANDBETWEEN(MIN(g_input_values!$H$7:$H$9),MAX(g_input_values!$H$7:$H$9))</f>
        <v>76</v>
      </c>
      <c r="AN51" s="89">
        <f ca="1">RANDBETWEEN(MIN(g_input_values!$H$7:$H$9),MAX(g_input_values!$H$7:$H$9))</f>
        <v>74</v>
      </c>
      <c r="AO51" s="89">
        <f ca="1">RANDBETWEEN(MIN(g_input_values!$H$7:$H$9),MAX(g_input_values!$H$7:$H$9))</f>
        <v>77</v>
      </c>
      <c r="AP51" s="89">
        <f ca="1">RANDBETWEEN(MIN(g_input_values!$H$7:$H$9),MAX(g_input_values!$H$7:$H$9))</f>
        <v>76</v>
      </c>
      <c r="AQ51" s="89">
        <f ca="1">RANDBETWEEN(MIN(g_input_values!$H$7:$H$9),MAX(g_input_values!$H$7:$H$9))</f>
        <v>74</v>
      </c>
      <c r="AR51" s="89">
        <f ca="1">RANDBETWEEN(MIN(g_input_values!$H$7:$H$9),MAX(g_input_values!$H$7:$H$9))</f>
        <v>76</v>
      </c>
      <c r="AS51" s="89">
        <f ca="1">RANDBETWEEN(MIN(g_input_values!$H$7:$H$9),MAX(g_input_values!$H$7:$H$9))</f>
        <v>73</v>
      </c>
      <c r="AT51" s="89">
        <f ca="1">RANDBETWEEN(MIN(g_input_values!$H$7:$H$9),MAX(g_input_values!$H$7:$H$9))</f>
        <v>75</v>
      </c>
      <c r="AU51" s="89">
        <f ca="1">RANDBETWEEN(MIN(g_input_values!$H$7:$H$9),MAX(g_input_values!$H$7:$H$9))</f>
        <v>77</v>
      </c>
      <c r="AV51" s="89">
        <f ca="1">RANDBETWEEN(MIN(g_input_values!$H$7:$H$9),MAX(g_input_values!$H$7:$H$9))</f>
        <v>73</v>
      </c>
      <c r="AW51" s="89">
        <f ca="1">RANDBETWEEN(MIN(g_input_values!$H$7:$H$9),MAX(g_input_values!$H$7:$H$9))</f>
        <v>75</v>
      </c>
      <c r="AX51" s="89">
        <f ca="1">RANDBETWEEN(MIN(g_input_values!$H$7:$H$9),MAX(g_input_values!$H$7:$H$9))</f>
        <v>77</v>
      </c>
      <c r="AY51" s="89">
        <f ca="1">RANDBETWEEN(MIN(g_input_values!$H$7:$H$9),MAX(g_input_values!$H$7:$H$9))</f>
        <v>75</v>
      </c>
      <c r="AZ51" s="89">
        <f ca="1">RANDBETWEEN(MIN(g_input_values!$H$7:$H$9),MAX(g_input_values!$H$7:$H$9))</f>
        <v>76</v>
      </c>
      <c r="BA51" s="89">
        <f ca="1">RANDBETWEEN(MIN(g_input_values!$H$7:$H$9),MAX(g_input_values!$H$7:$H$9))</f>
        <v>75</v>
      </c>
      <c r="BB51" s="89">
        <f ca="1">RANDBETWEEN(MIN(g_input_values!$H$7:$H$9),MAX(g_input_values!$H$7:$H$9))</f>
        <v>76</v>
      </c>
      <c r="BC51" s="89">
        <f ca="1">RANDBETWEEN(MIN(g_input_values!$H$7:$H$9),MAX(g_input_values!$H$7:$H$9))</f>
        <v>77</v>
      </c>
      <c r="BD51" s="89">
        <f ca="1">RANDBETWEEN(MIN(g_input_values!$H$7:$H$9),MAX(g_input_values!$H$7:$H$9))</f>
        <v>73</v>
      </c>
      <c r="BE51" s="89">
        <f ca="1">RANDBETWEEN(MIN(g_input_values!$H$7:$H$9),MAX(g_input_values!$H$7:$H$9))</f>
        <v>76</v>
      </c>
      <c r="BF51" s="89">
        <f ca="1">RANDBETWEEN(MIN(g_input_values!$H$7:$H$9),MAX(g_input_values!$H$7:$H$9))</f>
        <v>76</v>
      </c>
      <c r="BG51" s="89">
        <f ca="1">RANDBETWEEN(MIN(g_input_values!$H$7:$H$9),MAX(g_input_values!$H$7:$H$9))</f>
        <v>76</v>
      </c>
      <c r="BH51" s="89">
        <f ca="1">RANDBETWEEN(MIN(g_input_values!$H$7:$H$9),MAX(g_input_values!$H$7:$H$9))</f>
        <v>77</v>
      </c>
      <c r="BI51" s="89">
        <f ca="1">RANDBETWEEN(MIN(g_input_values!$H$7:$H$9),MAX(g_input_values!$H$7:$H$9))</f>
        <v>73</v>
      </c>
      <c r="BJ51" s="79">
        <f t="shared" ca="1" si="9"/>
        <v>75.399999999999991</v>
      </c>
      <c r="BK51" s="79">
        <f t="shared" ca="1" si="10"/>
        <v>1.2</v>
      </c>
      <c r="BL51" s="86">
        <f t="shared" ca="1" si="11"/>
        <v>1.5915119363395226E-2</v>
      </c>
    </row>
    <row r="52" spans="1:64" ht="12.5" x14ac:dyDescent="0.25">
      <c r="B52" s="89" t="s">
        <v>116</v>
      </c>
      <c r="BL52" s="86">
        <f ca="1">AVERAGE(BL43:BL51)</f>
        <v>0.12845033228522335</v>
      </c>
    </row>
    <row r="53" spans="1:64" ht="15.75" customHeight="1" x14ac:dyDescent="0.25">
      <c r="B53" s="89" t="s">
        <v>125</v>
      </c>
    </row>
    <row r="54" spans="1:64" ht="15.75" customHeight="1" x14ac:dyDescent="0.25">
      <c r="B54" s="89" t="s">
        <v>126</v>
      </c>
    </row>
    <row r="55" spans="1:64" ht="15.75" customHeight="1" x14ac:dyDescent="0.25">
      <c r="B55" s="89" t="s">
        <v>127</v>
      </c>
    </row>
    <row r="56" spans="1:64" ht="15.75" customHeight="1" x14ac:dyDescent="0.25">
      <c r="B56" s="89" t="s">
        <v>128</v>
      </c>
    </row>
  </sheetData>
  <sheetProtection algorithmName="SHA-512" hashValue="u0kk6UOZ/ehgWAyQdCiMisnn7emxdZoA2xU2bLv7O4xYYo52f/dSneO1WgxWukPuTUMIKknNuBj36tQoQarrRg==" saltValue="tBasbEyts4PlVchk2/8IsQ==" spinCount="100000" sheet="1" objects="1" scenarios="1" selectLockedCells="1"/>
  <mergeCells count="9">
    <mergeCell ref="J28:J37"/>
    <mergeCell ref="J42:J51"/>
    <mergeCell ref="H1:N1"/>
    <mergeCell ref="R1:AE1"/>
    <mergeCell ref="L3:L4"/>
    <mergeCell ref="P3:P11"/>
    <mergeCell ref="L6:L7"/>
    <mergeCell ref="H25:N25"/>
    <mergeCell ref="G38:I41"/>
  </mergeCells>
  <hyperlinks>
    <hyperlink ref="G2" location="'FRONT SHEET'!A1" display="Return to FRONT SHEET" xr:uid="{E49CA2DD-037A-41BF-95F3-4A8F83B79F7E}"/>
  </hyperlink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outlinePr summaryBelow="0" summaryRight="0"/>
  </sheetPr>
  <dimension ref="A1:BL52"/>
  <sheetViews>
    <sheetView workbookViewId="0">
      <selection activeCell="G2" sqref="G2"/>
    </sheetView>
  </sheetViews>
  <sheetFormatPr defaultColWidth="14.453125" defaultRowHeight="15.75" customHeight="1" x14ac:dyDescent="0.25"/>
  <cols>
    <col min="1" max="1" width="22" style="89" customWidth="1"/>
    <col min="2" max="2" width="14.453125" style="89"/>
    <col min="3" max="3" width="11.453125" style="89" customWidth="1"/>
    <col min="4" max="6" width="3.6328125" style="89" customWidth="1"/>
    <col min="7" max="8" width="14.453125" style="89"/>
    <col min="9" max="9" width="22.36328125" style="89" customWidth="1"/>
    <col min="10" max="10" width="10.453125" style="89" customWidth="1"/>
    <col min="11" max="11" width="14.453125" style="89"/>
    <col min="12" max="12" width="8.81640625" style="89" customWidth="1"/>
    <col min="13" max="13" width="8.453125" style="89" customWidth="1"/>
    <col min="14" max="15" width="14.453125" style="89"/>
    <col min="16" max="16" width="19.36328125" style="89" customWidth="1"/>
    <col min="17" max="17" width="25.6328125" style="89" customWidth="1"/>
    <col min="18" max="26" width="16.453125" style="89" customWidth="1"/>
    <col min="27" max="27" width="6.453125" style="89" customWidth="1"/>
    <col min="28" max="28" width="6.6328125" style="89" customWidth="1"/>
    <col min="29" max="29" width="10.453125" style="89" customWidth="1"/>
    <col min="30" max="30" width="12.36328125" style="89" customWidth="1"/>
    <col min="31" max="31" width="6.6328125" style="89" customWidth="1"/>
    <col min="32" max="16384" width="14.453125" style="89"/>
  </cols>
  <sheetData>
    <row r="1" spans="1:31" ht="13" customHeight="1" x14ac:dyDescent="0.3">
      <c r="A1" s="88" t="s">
        <v>21</v>
      </c>
      <c r="B1" s="88" t="s">
        <v>22</v>
      </c>
      <c r="C1" s="88" t="s">
        <v>23</v>
      </c>
      <c r="D1" s="89" t="s">
        <v>24</v>
      </c>
      <c r="E1" s="89" t="s">
        <v>25</v>
      </c>
      <c r="F1" s="89" t="s">
        <v>26</v>
      </c>
      <c r="H1" s="139" t="s">
        <v>167</v>
      </c>
      <c r="I1" s="138"/>
      <c r="J1" s="138"/>
      <c r="K1" s="138"/>
      <c r="L1" s="138"/>
      <c r="M1" s="138"/>
      <c r="N1" s="138"/>
      <c r="R1" s="140" t="s">
        <v>27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</row>
    <row r="2" spans="1:31" ht="37.5" x14ac:dyDescent="0.3">
      <c r="A2" s="89" t="s">
        <v>2</v>
      </c>
      <c r="B2" s="89">
        <v>37.6</v>
      </c>
      <c r="C2" s="89" t="s">
        <v>28</v>
      </c>
      <c r="D2" s="79">
        <f t="shared" ref="D2:D10" si="0">ROWS($A$2:A2)</f>
        <v>1</v>
      </c>
      <c r="E2" s="79" t="str">
        <f>IF(Granite_Detailed_Calculator!$C$4=A2,D2,"")</f>
        <v/>
      </c>
      <c r="F2" s="79">
        <f>IFERROR(SMALL($E$2:$E$11,ROWS($E$2:E2)),"")</f>
        <v>7</v>
      </c>
      <c r="G2" s="110" t="s">
        <v>168</v>
      </c>
      <c r="H2" s="79"/>
      <c r="I2" s="88" t="s">
        <v>29</v>
      </c>
      <c r="J2" s="88" t="s">
        <v>30</v>
      </c>
      <c r="K2" s="88" t="s">
        <v>23</v>
      </c>
      <c r="N2" s="79"/>
      <c r="Q2" s="80" t="s">
        <v>31</v>
      </c>
      <c r="R2" s="81" t="s">
        <v>2</v>
      </c>
      <c r="S2" s="81" t="s">
        <v>32</v>
      </c>
      <c r="T2" s="81" t="s">
        <v>33</v>
      </c>
      <c r="U2" s="81" t="s">
        <v>7</v>
      </c>
      <c r="V2" s="81" t="s">
        <v>34</v>
      </c>
      <c r="W2" s="81" t="s">
        <v>35</v>
      </c>
      <c r="X2" s="81" t="s">
        <v>36</v>
      </c>
      <c r="Y2" s="81" t="s">
        <v>37</v>
      </c>
      <c r="Z2" s="81" t="s">
        <v>6</v>
      </c>
      <c r="AA2" s="81"/>
      <c r="AB2" s="81"/>
      <c r="AC2" s="81"/>
      <c r="AD2" s="81"/>
    </row>
    <row r="3" spans="1:31" ht="25.5" x14ac:dyDescent="0.3">
      <c r="A3" s="89" t="s">
        <v>32</v>
      </c>
      <c r="B3" s="79">
        <v>37.6</v>
      </c>
      <c r="C3" s="89" t="s">
        <v>28</v>
      </c>
      <c r="D3" s="79">
        <f t="shared" si="0"/>
        <v>2</v>
      </c>
      <c r="E3" s="79" t="str">
        <f>IF(Granite_Detailed_Calculator!$C$4=A3,D3,"")</f>
        <v/>
      </c>
      <c r="F3" s="79" t="str">
        <f t="shared" ref="F3:F11" si="1">IFERROR(SMALL($E$2:$E$9,ROWS($E$2:E3)),"")</f>
        <v/>
      </c>
      <c r="G3" s="82"/>
      <c r="H3" s="88" t="s">
        <v>22</v>
      </c>
      <c r="I3" s="81" t="str">
        <f t="array" ref="I3">IFERROR(INDEX(g_impacts_calculator_detailed!$A$2:$C$10,g_impacts_calculator_detailed!$F$2,COLUMNS(K$2:K2)),"")</f>
        <v>China</v>
      </c>
      <c r="J3" s="83">
        <f t="array" ref="J3">IFERROR(INDEX($A$2:$C$10,$F$2,COLUMNS($H3:$I3)),"")</f>
        <v>53.1</v>
      </c>
      <c r="K3" s="79" t="str">
        <f t="shared" ref="K3:K6" si="2">IFERROR(INDEX($A$2:$C$10,$F$2,COLUMNS($H$2:J3)),"")</f>
        <v>kg GHG/t</v>
      </c>
      <c r="L3" s="141" t="s">
        <v>38</v>
      </c>
      <c r="M3" s="81" t="s">
        <v>39</v>
      </c>
      <c r="N3" s="79">
        <f>MATCH(Granite_Detailed_Calculator!$C$4,g_impacts_calculator_detailed!$Q$3:$Q$11,0)</f>
        <v>7</v>
      </c>
      <c r="O3" s="82"/>
      <c r="P3" s="142" t="s">
        <v>40</v>
      </c>
      <c r="Q3" s="89" t="s">
        <v>2</v>
      </c>
      <c r="R3" s="89">
        <f>(g_input_values!D12*g_input_values!$D$10+g_input_values!E12*g_input_values!$H$10+g_input_values!F12*g_input_values!$F$10)</f>
        <v>45</v>
      </c>
      <c r="S3" s="89">
        <f>g_input_values!G12*g_input_values!$D$10+g_input_values!H12*g_input_values!$H$10+g_input_values!I12*g_input_values!$F$10</f>
        <v>67</v>
      </c>
      <c r="T3" s="89">
        <f>g_input_values!J12*g_input_values!$D$10+g_input_values!K12*g_input_values!$H$10+g_input_values!L12*g_input_values!$F$10</f>
        <v>75</v>
      </c>
      <c r="U3" s="89">
        <f>g_input_values!M12*g_input_values!$D$10+g_input_values!N12*g_input_values!$H$10+g_input_values!O12*g_input_values!$D$10</f>
        <v>83</v>
      </c>
      <c r="V3" s="89">
        <f>g_input_values!P12*g_input_values!$D$10+g_input_values!Q12*g_input_values!$H$10+g_input_values!R12*g_input_values!$D$10</f>
        <v>130</v>
      </c>
      <c r="W3" s="89">
        <f>g_input_values!S12*g_input_values!$D$10+g_input_values!T12*g_input_values!$H$10+g_input_values!U12*g_input_values!$D$10</f>
        <v>335</v>
      </c>
      <c r="X3" s="89">
        <f>g_input_values!V12*g_input_values!$D$10+g_input_values!W12*g_input_values!$H$10+g_input_values!X12*g_input_values!$F$10</f>
        <v>526.5</v>
      </c>
      <c r="Y3" s="89">
        <f>g_input_values!Y12*g_input_values!$D$10+g_input_values!Z12*g_input_values!$H$10+g_input_values!AA12*g_input_values!$F$10</f>
        <v>464.37</v>
      </c>
      <c r="Z3" s="89">
        <f>g_input_values!AB12*g_input_values!$D$10+g_input_values!AC12*g_input_values!$H$10+g_input_values!AD12*g_input_values!$F$10</f>
        <v>401.1</v>
      </c>
    </row>
    <row r="4" spans="1:31" ht="25.5" x14ac:dyDescent="0.3">
      <c r="A4" s="89" t="s">
        <v>33</v>
      </c>
      <c r="B4" s="89">
        <v>37.6</v>
      </c>
      <c r="C4" s="89" t="s">
        <v>28</v>
      </c>
      <c r="D4" s="79">
        <f t="shared" si="0"/>
        <v>3</v>
      </c>
      <c r="E4" s="79" t="str">
        <f>IF(Granite_Detailed_Calculator!$C$4=A4,D4,"")</f>
        <v/>
      </c>
      <c r="F4" s="79" t="str">
        <f t="shared" si="1"/>
        <v/>
      </c>
      <c r="G4" s="82"/>
      <c r="H4" s="88" t="s">
        <v>38</v>
      </c>
      <c r="I4" s="81" t="str">
        <f>CONCATENATE("Trip from ",Granite_Detailed_Calculator!$C$4," to ",Granite_Detailed_Calculator!$C$6)</f>
        <v>Trip from China to China</v>
      </c>
      <c r="J4" s="83">
        <f t="array" ref="J4">INDEX($R$3:$Z$11,$N$3,$N$4)</f>
        <v>285</v>
      </c>
      <c r="K4" s="79" t="str">
        <f t="shared" si="2"/>
        <v>kg GHG/t</v>
      </c>
      <c r="L4" s="143"/>
      <c r="M4" s="81" t="s">
        <v>41</v>
      </c>
      <c r="N4" s="79">
        <f>MATCH(Granite_Detailed_Calculator!$C$6,g_impacts_calculator_detailed!$R$2:$AE$2,0)</f>
        <v>7</v>
      </c>
      <c r="O4" s="82"/>
      <c r="P4" s="143"/>
      <c r="Q4" s="89" t="s">
        <v>32</v>
      </c>
      <c r="R4" s="89">
        <f>(g_input_values!D13*g_input_values!$D$10+g_input_values!E13*g_input_values!$H$10+g_input_values!F13*g_input_values!$F$10)</f>
        <v>67</v>
      </c>
      <c r="S4" s="89">
        <f>g_input_values!G13*g_input_values!$D$10+g_input_values!H13*g_input_values!$H$10+g_input_values!I13*g_input_values!$F$10</f>
        <v>19</v>
      </c>
      <c r="T4" s="89">
        <f>g_input_values!J13*g_input_values!$D$10+g_input_values!K13*g_input_values!$H$10+g_input_values!L13*g_input_values!$F$10</f>
        <v>23</v>
      </c>
      <c r="U4" s="89">
        <f>g_input_values!M13*g_input_values!$D$10+g_input_values!N13*g_input_values!$H$10+g_input_values!O13*g_input_values!$D$10</f>
        <v>35</v>
      </c>
      <c r="V4" s="89">
        <f>g_input_values!P13*g_input_values!$D$10+g_input_values!Q13*g_input_values!$H$10+g_input_values!R13*g_input_values!$D$10</f>
        <v>80</v>
      </c>
      <c r="W4" s="89">
        <f>g_input_values!S13*g_input_values!$D$10+g_input_values!T13*g_input_values!$H$10+g_input_values!U13*g_input_values!$D$10</f>
        <v>288</v>
      </c>
      <c r="X4" s="89">
        <f>g_input_values!V13*g_input_values!$D$10+g_input_values!W13*g_input_values!$H$10+g_input_values!X13*g_input_values!$F$10</f>
        <v>514.5</v>
      </c>
      <c r="Y4" s="89">
        <f>g_input_values!Y13*g_input_values!$D$10+g_input_values!Z13*g_input_values!$H$10+g_input_values!AA13*g_input_values!$F$10</f>
        <v>452.37</v>
      </c>
      <c r="Z4" s="89">
        <f>g_input_values!AB13*g_input_values!$D$10+g_input_values!AC13*g_input_values!$H$10+g_input_values!AD13*g_input_values!$F$10</f>
        <v>389.1</v>
      </c>
    </row>
    <row r="5" spans="1:31" ht="13" x14ac:dyDescent="0.3">
      <c r="A5" s="89" t="s">
        <v>7</v>
      </c>
      <c r="B5" s="79">
        <v>37.6</v>
      </c>
      <c r="C5" s="89" t="s">
        <v>28</v>
      </c>
      <c r="D5" s="79">
        <f t="shared" si="0"/>
        <v>4</v>
      </c>
      <c r="E5" s="79" t="str">
        <f>IF(Granite_Detailed_Calculator!$C$4=A5,D5,"")</f>
        <v/>
      </c>
      <c r="F5" s="79" t="str">
        <f t="shared" si="1"/>
        <v/>
      </c>
      <c r="G5" s="82"/>
      <c r="H5" s="88" t="s">
        <v>42</v>
      </c>
      <c r="I5" s="81" t="str">
        <f t="array" ref="I5">INDEX($A$14:$C$22,$F$14,1)</f>
        <v>China</v>
      </c>
      <c r="J5" s="83">
        <f t="array" ref="J5">IFERROR(INDEX($A$14:$C$22,$F$14,COLUMNS($H5:$I5)),"")</f>
        <v>67</v>
      </c>
      <c r="K5" s="79" t="str">
        <f t="shared" si="2"/>
        <v>kg GHG/t</v>
      </c>
      <c r="M5" s="81"/>
      <c r="N5" s="79"/>
      <c r="O5" s="82"/>
      <c r="P5" s="143"/>
      <c r="Q5" s="89" t="s">
        <v>33</v>
      </c>
      <c r="R5" s="89">
        <f>(g_input_values!D14*g_input_values!$D$10+g_input_values!E14*g_input_values!$H$10+g_input_values!F14*g_input_values!$F$10)</f>
        <v>75</v>
      </c>
      <c r="S5" s="89">
        <f>g_input_values!G14*g_input_values!$D$10+g_input_values!H14*g_input_values!$H$10+g_input_values!I14*g_input_values!$F$10</f>
        <v>23</v>
      </c>
      <c r="T5" s="89">
        <f>g_input_values!J14*g_input_values!$D$10+g_input_values!K14*g_input_values!$H$10+g_input_values!L14*g_input_values!$F$10</f>
        <v>15</v>
      </c>
      <c r="U5" s="89">
        <f>g_input_values!M14*g_input_values!$D$10+g_input_values!N14*g_input_values!$H$10+g_input_values!O14*g_input_values!$D$10</f>
        <v>25</v>
      </c>
      <c r="V5" s="89">
        <f>g_input_values!P14*g_input_values!$D$10+g_input_values!Q14*g_input_values!$H$10+g_input_values!R14*g_input_values!$D$10</f>
        <v>70</v>
      </c>
      <c r="W5" s="89">
        <f>g_input_values!S14*g_input_values!$D$10+g_input_values!T14*g_input_values!$H$10+g_input_values!U14*g_input_values!$D$10</f>
        <v>275</v>
      </c>
      <c r="X5" s="89">
        <f>g_input_values!V14*g_input_values!$D$10+g_input_values!W14*g_input_values!$H$10+g_input_values!X14*g_input_values!$F$10</f>
        <v>511.5</v>
      </c>
      <c r="Y5" s="89">
        <f>g_input_values!Y14*g_input_values!$D$10+g_input_values!Z14*g_input_values!$H$10+g_input_values!AA14*g_input_values!$F$10</f>
        <v>449.37</v>
      </c>
      <c r="Z5" s="89">
        <f>g_input_values!AB14*g_input_values!$D$10+g_input_values!AC14*g_input_values!$H$10+g_input_values!AD14*g_input_values!$F$10</f>
        <v>386.1</v>
      </c>
    </row>
    <row r="6" spans="1:31" ht="25.5" x14ac:dyDescent="0.3">
      <c r="A6" s="89" t="s">
        <v>34</v>
      </c>
      <c r="B6" s="89">
        <v>37.6</v>
      </c>
      <c r="C6" s="89" t="s">
        <v>28</v>
      </c>
      <c r="D6" s="79">
        <f t="shared" si="0"/>
        <v>5</v>
      </c>
      <c r="E6" s="79" t="str">
        <f>IF(Granite_Detailed_Calculator!$C$4=A6,D6,"")</f>
        <v/>
      </c>
      <c r="F6" s="79" t="str">
        <f t="shared" si="1"/>
        <v/>
      </c>
      <c r="G6" s="82"/>
      <c r="H6" s="88" t="s">
        <v>43</v>
      </c>
      <c r="I6" s="81" t="str">
        <f>CONCATENATE("Trip from ",Granite_Detailed_Calculator!$C$6," to ",Granite_Detailed_Calculator!$C$8)</f>
        <v>Trip from China to Central Scotland (North)</v>
      </c>
      <c r="J6" s="83">
        <f t="array" ref="J6">INDEX($R$3:$Z$11,$N$6,$N$7)</f>
        <v>541.5</v>
      </c>
      <c r="K6" s="79" t="str">
        <f t="shared" si="2"/>
        <v>kg GHG/t</v>
      </c>
      <c r="L6" s="141" t="s">
        <v>43</v>
      </c>
      <c r="M6" s="81" t="s">
        <v>39</v>
      </c>
      <c r="N6" s="79">
        <f>MATCH(Granite_Detailed_Calculator!$C$6,g_impacts_calculator_detailed!$Q$3:$Q$11,0)</f>
        <v>7</v>
      </c>
      <c r="O6" s="82"/>
      <c r="P6" s="143"/>
      <c r="Q6" s="89" t="s">
        <v>7</v>
      </c>
      <c r="R6" s="89">
        <f>(g_input_values!D15*g_input_values!$D$10+g_input_values!E15*g_input_values!$H$10+g_input_values!F15*g_input_values!$F$10)</f>
        <v>83</v>
      </c>
      <c r="S6" s="89">
        <f>g_input_values!G15*g_input_values!$D$10+g_input_values!H15*g_input_values!$H$10+g_input_values!I15*g_input_values!$F$10</f>
        <v>35</v>
      </c>
      <c r="T6" s="89">
        <f>g_input_values!J15*g_input_values!$D$10+g_input_values!K15*g_input_values!$H$10+g_input_values!L15*g_input_values!$F$10</f>
        <v>25</v>
      </c>
      <c r="U6" s="89">
        <f>g_input_values!M15*g_input_values!$D$10+g_input_values!N15*g_input_values!$H$10+g_input_values!O15*g_input_values!$D$10</f>
        <v>12</v>
      </c>
      <c r="V6" s="89">
        <f>g_input_values!P15*g_input_values!$D$10+g_input_values!Q15*g_input_values!$H$10+g_input_values!R15*g_input_values!$D$10</f>
        <v>57</v>
      </c>
      <c r="W6" s="89">
        <f>g_input_values!S15*g_input_values!$D$10+g_input_values!T15*g_input_values!$H$10+g_input_values!U15*g_input_values!$D$10</f>
        <v>265</v>
      </c>
      <c r="X6" s="89">
        <f>g_input_values!V15*g_input_values!$D$10+g_input_values!W15*g_input_values!$H$10+g_input_values!X15*g_input_values!$F$10</f>
        <v>519.5</v>
      </c>
      <c r="Y6" s="89">
        <f>g_input_values!Y15*g_input_values!$D$10+g_input_values!Z15*g_input_values!$H$10+g_input_values!AA15*g_input_values!$F$10</f>
        <v>457.37</v>
      </c>
      <c r="Z6" s="89">
        <f>g_input_values!AB15*g_input_values!$D$10+g_input_values!AC15*g_input_values!$H$10+g_input_values!AD15*g_input_values!$F$10</f>
        <v>394.1</v>
      </c>
    </row>
    <row r="7" spans="1:31" ht="25.5" x14ac:dyDescent="0.3">
      <c r="A7" s="89" t="s">
        <v>35</v>
      </c>
      <c r="B7" s="79">
        <v>44.1</v>
      </c>
      <c r="C7" s="89" t="s">
        <v>28</v>
      </c>
      <c r="D7" s="79">
        <f t="shared" si="0"/>
        <v>6</v>
      </c>
      <c r="E7" s="79" t="str">
        <f>IF(Granite_Detailed_Calculator!$C$4=A7,D7,"")</f>
        <v/>
      </c>
      <c r="F7" s="79" t="str">
        <f t="shared" si="1"/>
        <v/>
      </c>
      <c r="G7" s="82"/>
      <c r="H7" s="88" t="s">
        <v>44</v>
      </c>
      <c r="J7" s="83">
        <f>SUM(J3:J6)</f>
        <v>946.6</v>
      </c>
      <c r="K7" s="79" t="str">
        <f>K6</f>
        <v>kg GHG/t</v>
      </c>
      <c r="L7" s="143"/>
      <c r="M7" s="81" t="s">
        <v>41</v>
      </c>
      <c r="N7" s="79">
        <f>MATCH(Granite_Detailed_Calculator!$C$8,g_impacts_calculator_detailed!$R$2:$AE$2,0)</f>
        <v>2</v>
      </c>
      <c r="O7" s="82"/>
      <c r="P7" s="143"/>
      <c r="Q7" s="89" t="s">
        <v>34</v>
      </c>
      <c r="R7" s="89">
        <f>(g_input_values!D16*g_input_values!$D$10+g_input_values!E16*g_input_values!$H$10+g_input_values!F16*g_input_values!$F$10)</f>
        <v>130</v>
      </c>
      <c r="S7" s="89">
        <f>g_input_values!G16*g_input_values!$D$10+g_input_values!H16*g_input_values!$H$10+g_input_values!I16*g_input_values!$F$10</f>
        <v>80</v>
      </c>
      <c r="T7" s="89">
        <f>g_input_values!J16*g_input_values!$D$10+g_input_values!K16*g_input_values!$H$10+g_input_values!L16*g_input_values!$F$10</f>
        <v>70</v>
      </c>
      <c r="U7" s="89">
        <f>g_input_values!M16*g_input_values!$D$10+g_input_values!N16*g_input_values!$H$10+g_input_values!O16*g_input_values!$D$10</f>
        <v>57</v>
      </c>
      <c r="V7" s="89">
        <f>g_input_values!P16*g_input_values!$D$10+g_input_values!Q16*g_input_values!$H$10+g_input_values!R16*g_input_values!$D$10</f>
        <v>50</v>
      </c>
      <c r="W7" s="89">
        <f>g_input_values!S16*g_input_values!$D$10+g_input_values!T16*g_input_values!$H$10+g_input_values!U16*g_input_values!$D$10</f>
        <v>220</v>
      </c>
      <c r="X7" s="89">
        <f>g_input_values!V16*g_input_values!$D$10+g_input_values!W16*g_input_values!$H$10+g_input_values!X16*g_input_values!$F$10</f>
        <v>490.5</v>
      </c>
      <c r="Y7" s="89">
        <f>g_input_values!Y16*g_input_values!$D$10+g_input_values!Z16*g_input_values!$H$10+g_input_values!AA16*g_input_values!$F$10</f>
        <v>585.5</v>
      </c>
      <c r="Z7" s="89">
        <f>g_input_values!AB16*g_input_values!$D$10+g_input_values!AC16*g_input_values!$H$10+g_input_values!AD16*g_input_values!$F$10</f>
        <v>500</v>
      </c>
    </row>
    <row r="8" spans="1:31" ht="15.75" customHeight="1" x14ac:dyDescent="0.25">
      <c r="A8" s="89" t="s">
        <v>36</v>
      </c>
      <c r="B8" s="79">
        <v>53.1</v>
      </c>
      <c r="C8" s="89" t="s">
        <v>28</v>
      </c>
      <c r="D8" s="79">
        <f t="shared" si="0"/>
        <v>7</v>
      </c>
      <c r="E8" s="79">
        <f>IF(Granite_Detailed_Calculator!$C$4=A8,D8,"")</f>
        <v>7</v>
      </c>
      <c r="F8" s="79" t="str">
        <f t="shared" si="1"/>
        <v/>
      </c>
      <c r="G8" s="82"/>
      <c r="H8" s="79"/>
      <c r="N8" s="79"/>
      <c r="O8" s="82"/>
      <c r="P8" s="143"/>
      <c r="Q8" s="89" t="s">
        <v>35</v>
      </c>
      <c r="R8" s="89">
        <f>(g_input_values!D17*g_input_values!$D$10+g_input_values!E17*g_input_values!$H$10+g_input_values!F17*g_input_values!$F$10)</f>
        <v>335</v>
      </c>
      <c r="S8" s="89">
        <f>g_input_values!G17*g_input_values!$D$10+g_input_values!H17*g_input_values!$H$10+g_input_values!I17*g_input_values!$F$10</f>
        <v>288</v>
      </c>
      <c r="T8" s="89">
        <f>g_input_values!J17*g_input_values!$D$10+g_input_values!K17*g_input_values!$H$10+g_input_values!L17*g_input_values!$F$10</f>
        <v>275</v>
      </c>
      <c r="U8" s="89">
        <f>g_input_values!M17*g_input_values!$D$10+g_input_values!N17*g_input_values!$H$10+g_input_values!O17*g_input_values!$D$10</f>
        <v>265</v>
      </c>
      <c r="V8" s="89">
        <f>g_input_values!P17*g_input_values!$D$10+g_input_values!Q17*g_input_values!$H$10+g_input_values!R17*g_input_values!$D$10</f>
        <v>220</v>
      </c>
      <c r="W8" s="89">
        <f>g_input_values!S17*g_input_values!$D$10+g_input_values!T17*g_input_values!$H$10+g_input_values!U17*g_input_values!$D$10</f>
        <v>300</v>
      </c>
      <c r="X8" s="89">
        <f>g_input_values!V17*g_input_values!$D$10+g_input_values!W17*g_input_values!$H$10+g_input_values!X17*g_input_values!$F$10</f>
        <v>673.09999999999991</v>
      </c>
      <c r="Y8" s="89">
        <f>g_input_values!Y17*g_input_values!$D$10+g_input_values!Z17*g_input_values!$H$10+g_input_values!AA17*g_input_values!$F$10</f>
        <v>612.29999999999995</v>
      </c>
      <c r="Z8" s="89">
        <f>g_input_values!AB17*g_input_values!$D$10+g_input_values!AC17*g_input_values!$H$10+g_input_values!AD17*g_input_values!$F$10</f>
        <v>549.6</v>
      </c>
    </row>
    <row r="9" spans="1:31" ht="15.75" customHeight="1" x14ac:dyDescent="0.25">
      <c r="A9" s="89" t="s">
        <v>37</v>
      </c>
      <c r="B9" s="79">
        <v>51.800000000000004</v>
      </c>
      <c r="C9" s="89" t="s">
        <v>28</v>
      </c>
      <c r="D9" s="79">
        <f t="shared" si="0"/>
        <v>8</v>
      </c>
      <c r="E9" s="79" t="str">
        <f>IF(Granite_Detailed_Calculator!$C$4=A9,D9,"")</f>
        <v/>
      </c>
      <c r="F9" s="79" t="str">
        <f t="shared" si="1"/>
        <v/>
      </c>
      <c r="G9" s="82"/>
      <c r="H9" s="82"/>
      <c r="I9" s="82"/>
      <c r="J9" s="82"/>
      <c r="K9" s="82"/>
      <c r="L9" s="82"/>
      <c r="M9" s="82"/>
      <c r="N9" s="82"/>
      <c r="O9" s="82"/>
      <c r="P9" s="143"/>
      <c r="Q9" s="89" t="s">
        <v>36</v>
      </c>
      <c r="R9" s="89">
        <f>(g_input_values!D18*g_input_values!$F$10+g_input_values!E18*g_input_values!$H$10+g_input_values!F18*g_input_values!$F$10)</f>
        <v>564.29999999999995</v>
      </c>
      <c r="S9" s="89">
        <f>g_input_values!G18*g_input_values!$F$10+g_input_values!H18*g_input_values!$H$10+g_input_values!I18*g_input_values!$F$10</f>
        <v>541.5</v>
      </c>
      <c r="T9" s="89">
        <f>g_input_values!J18*g_input_values!$F$10+g_input_values!K18*g_input_values!$H$10+g_input_values!L18*g_input_values!$F$10</f>
        <v>535.79999999999995</v>
      </c>
      <c r="U9" s="89">
        <f>g_input_values!M18*g_input_values!$F$10+g_input_values!N18*g_input_values!$H$10+g_input_values!O18*g_input_values!$D$10</f>
        <v>519.5</v>
      </c>
      <c r="V9" s="89">
        <f>g_input_values!P18*g_input_values!$F$10+g_input_values!Q18*g_input_values!$H$10+g_input_values!R18*g_input_values!$D$10</f>
        <v>490.5</v>
      </c>
      <c r="W9" s="89">
        <f>g_input_values!S18*g_input_values!$F$10+g_input_values!T18*g_input_values!$H$10+g_input_values!U18*g_input_values!$D$10</f>
        <v>673.09999999999991</v>
      </c>
      <c r="X9" s="89">
        <f>g_input_values!V18*g_input_values!$F$10+g_input_values!W18*g_input_values!$H$10+g_input_values!X18*g_input_values!$F$10</f>
        <v>285</v>
      </c>
      <c r="Y9" s="89">
        <f>g_input_values!Y18*g_input_values!$F$10+g_input_values!Z18*g_input_values!$H$10+g_input_values!AA18*g_input_values!$F$10</f>
        <v>457.9</v>
      </c>
      <c r="Z9" s="89">
        <f>g_input_values!AB18*g_input_values!$F$10+g_input_values!AC18*g_input_values!$H$10+g_input_values!AD18*g_input_values!$F$10</f>
        <v>456</v>
      </c>
    </row>
    <row r="10" spans="1:31" ht="13" x14ac:dyDescent="0.3">
      <c r="A10" s="89" t="s">
        <v>6</v>
      </c>
      <c r="B10" s="79">
        <v>60</v>
      </c>
      <c r="C10" s="89" t="s">
        <v>28</v>
      </c>
      <c r="D10" s="79">
        <f t="shared" si="0"/>
        <v>9</v>
      </c>
      <c r="E10" s="79" t="str">
        <f>IF(Granite_Detailed_Calculator!$C$4=A10,D10,"")</f>
        <v/>
      </c>
      <c r="F10" s="79" t="str">
        <f t="shared" si="1"/>
        <v/>
      </c>
      <c r="G10" s="82"/>
      <c r="H10" s="79"/>
      <c r="I10" s="88" t="s">
        <v>29</v>
      </c>
      <c r="J10" s="88" t="s">
        <v>30</v>
      </c>
      <c r="K10" s="88" t="s">
        <v>23</v>
      </c>
      <c r="L10" s="82"/>
      <c r="M10" s="82"/>
      <c r="N10" s="82"/>
      <c r="O10" s="82"/>
      <c r="P10" s="143"/>
      <c r="Q10" s="89" t="s">
        <v>37</v>
      </c>
      <c r="R10" s="89">
        <f>(g_input_values!D19*g_input_values!$F$10+g_input_values!E19*g_input_values!$H$10+g_input_values!F19*g_input_values!$F$10)</f>
        <v>502.17</v>
      </c>
      <c r="S10" s="89">
        <f>g_input_values!G19*g_input_values!$F$10+g_input_values!H19*g_input_values!$H$10+g_input_values!I19*g_input_values!$F$10</f>
        <v>479.37</v>
      </c>
      <c r="T10" s="89">
        <f>g_input_values!J19*g_input_values!$F$10+g_input_values!K19*g_input_values!$H$10+g_input_values!L19*g_input_values!$F$10</f>
        <v>473.67</v>
      </c>
      <c r="U10" s="89">
        <f>g_input_values!M19*g_input_values!$F$10+g_input_values!N19*g_input_values!$H$10+g_input_values!O19*g_input_values!$D$10</f>
        <v>457.37</v>
      </c>
      <c r="V10" s="89">
        <f>g_input_values!P19*g_input_values!$F$10+g_input_values!Q19*g_input_values!$H$10+g_input_values!R19*g_input_values!$D$10</f>
        <v>585.5</v>
      </c>
      <c r="W10" s="89">
        <f>g_input_values!S19*g_input_values!$F$10+g_input_values!T19*g_input_values!$H$10+g_input_values!U19*g_input_values!$D$10</f>
        <v>612.29999999999995</v>
      </c>
      <c r="X10" s="89">
        <f>g_input_values!V19*g_input_values!$F$10+g_input_values!W19*g_input_values!$H$10+g_input_values!X19*g_input_values!$F$10</f>
        <v>457.9</v>
      </c>
      <c r="Y10" s="89">
        <f>g_input_values!Y19*g_input_values!$F$10+g_input_values!Z19*g_input_values!$H$10+g_input_values!AA19*g_input_values!$F$10</f>
        <v>285</v>
      </c>
      <c r="Z10" s="89">
        <f>g_input_values!AB19*g_input_values!$F$10+g_input_values!AC19*g_input_values!$H$10+g_input_values!AD19*g_input_values!$F$10</f>
        <v>429.4</v>
      </c>
    </row>
    <row r="11" spans="1:31" ht="13" x14ac:dyDescent="0.3">
      <c r="E11" s="79" t="str">
        <f>IF($I$2=A11,D11,"")</f>
        <v/>
      </c>
      <c r="F11" s="79" t="str">
        <f t="shared" si="1"/>
        <v/>
      </c>
      <c r="G11" s="82"/>
      <c r="H11" s="88" t="s">
        <v>22</v>
      </c>
      <c r="I11" s="81" t="str">
        <f t="array" ref="I11">IFERROR(INDEX(g_impacts_calculator_detailed!$A$2:$C$10,g_impacts_calculator_detailed!$F$2,COLUMNS(K$2:K10)),"")</f>
        <v>China</v>
      </c>
      <c r="J11" s="84">
        <f>J3*Granite_Simplified_Appraisal!$H$4</f>
        <v>531</v>
      </c>
      <c r="K11" s="79" t="s">
        <v>45</v>
      </c>
      <c r="L11" s="82"/>
      <c r="M11" s="82"/>
      <c r="N11" s="82"/>
      <c r="O11" s="82"/>
      <c r="P11" s="143"/>
      <c r="Q11" s="89" t="s">
        <v>6</v>
      </c>
      <c r="R11" s="89">
        <f>(g_input_values!D20*g_input_values!$F$10+g_input_values!E20*g_input_values!$H$10+g_input_values!F20*g_input_values!$F$10)</f>
        <v>438.90000000000003</v>
      </c>
      <c r="S11" s="89">
        <f>g_input_values!G20*g_input_values!$F$10+g_input_values!H20*g_input_values!$H$10+g_input_values!I20*g_input_values!$F$10</f>
        <v>416.1</v>
      </c>
      <c r="T11" s="89">
        <f>g_input_values!J20*g_input_values!$F$10+g_input_values!K20*g_input_values!$H$10+g_input_values!L20*g_input_values!$F$10</f>
        <v>410.40000000000003</v>
      </c>
      <c r="U11" s="89">
        <f>g_input_values!M20*g_input_values!$F$10+g_input_values!N20*g_input_values!$H$10+g_input_values!O20*g_input_values!$D$10</f>
        <v>394.1</v>
      </c>
      <c r="V11" s="89">
        <f>g_input_values!P20*g_input_values!$F$10+g_input_values!Q20*g_input_values!$H$10+g_input_values!R20*g_input_values!$D$10</f>
        <v>490.5</v>
      </c>
      <c r="W11" s="89">
        <f>g_input_values!S20*g_input_values!$F$10+g_input_values!T20*g_input_values!$H$10+g_input_values!U20*g_input_values!$D$10</f>
        <v>549.6</v>
      </c>
      <c r="X11" s="89">
        <f>g_input_values!V20*g_input_values!$F$10+g_input_values!W20*g_input_values!$H$10+g_input_values!X20*g_input_values!$F$10</f>
        <v>456</v>
      </c>
      <c r="Y11" s="89">
        <f>g_input_values!Y20*g_input_values!$F$10+g_input_values!Z20*g_input_values!$H$10+g_input_values!AA20*g_input_values!$F$10</f>
        <v>429.4</v>
      </c>
      <c r="Z11" s="89">
        <f>g_input_values!AB20*g_input_values!$F$10+g_input_values!AC20*g_input_values!$H$10+g_input_values!AD20*g_input_values!$F$10</f>
        <v>190</v>
      </c>
    </row>
    <row r="12" spans="1:31" ht="13" x14ac:dyDescent="0.3">
      <c r="H12" s="88" t="s">
        <v>38</v>
      </c>
      <c r="I12" s="81" t="str">
        <f>CONCATENATE("Trip from ",Granite_Detailed_Calculator!$C$4," to ",Granite_Detailed_Calculator!$C$6)</f>
        <v>Trip from China to China</v>
      </c>
      <c r="J12" s="84">
        <f>J4*Granite_Simplified_Appraisal!$H$4</f>
        <v>2850</v>
      </c>
      <c r="K12" s="79" t="s">
        <v>45</v>
      </c>
      <c r="N12" s="79"/>
    </row>
    <row r="13" spans="1:31" ht="13" x14ac:dyDescent="0.3">
      <c r="A13" s="88" t="s">
        <v>102</v>
      </c>
      <c r="B13" s="88" t="s">
        <v>42</v>
      </c>
      <c r="C13" s="88" t="s">
        <v>23</v>
      </c>
      <c r="D13" s="89" t="s">
        <v>24</v>
      </c>
      <c r="E13" s="89" t="s">
        <v>25</v>
      </c>
      <c r="F13" s="89" t="s">
        <v>26</v>
      </c>
      <c r="H13" s="88" t="s">
        <v>42</v>
      </c>
      <c r="I13" s="81" t="str">
        <f t="array" ref="I13">INDEX($A$14:$C$22,$F$14,1)</f>
        <v>China</v>
      </c>
      <c r="J13" s="84">
        <f>J5*Granite_Simplified_Appraisal!$H$4</f>
        <v>670</v>
      </c>
      <c r="K13" s="79" t="s">
        <v>45</v>
      </c>
      <c r="N13" s="79"/>
    </row>
    <row r="14" spans="1:31" ht="25.5" x14ac:dyDescent="0.3">
      <c r="A14" s="89" t="s">
        <v>2</v>
      </c>
      <c r="B14" s="79">
        <v>54.4</v>
      </c>
      <c r="C14" s="89" t="s">
        <v>28</v>
      </c>
      <c r="D14" s="79">
        <f t="shared" ref="D14:D22" si="3">ROWS($A$14:A14)</f>
        <v>1</v>
      </c>
      <c r="E14" s="79" t="str">
        <f>IF(Granite_Detailed_Calculator!$C$6=A14,D14,"")</f>
        <v/>
      </c>
      <c r="F14" s="79">
        <f>IFERROR(SMALL($E$14:$E$27,ROWS($E$14:E14)),"")</f>
        <v>7</v>
      </c>
      <c r="H14" s="88" t="s">
        <v>43</v>
      </c>
      <c r="I14" s="81" t="str">
        <f>CONCATENATE("Trip from ",Granite_Detailed_Calculator!$C$6," to ",Granite_Detailed_Calculator!$C$8)</f>
        <v>Trip from China to Central Scotland (North)</v>
      </c>
      <c r="J14" s="84">
        <f>J6*Granite_Simplified_Appraisal!$H$4</f>
        <v>5415</v>
      </c>
      <c r="K14" s="79" t="s">
        <v>45</v>
      </c>
      <c r="N14" s="79"/>
    </row>
    <row r="15" spans="1:31" ht="13" x14ac:dyDescent="0.3">
      <c r="A15" s="89" t="s">
        <v>32</v>
      </c>
      <c r="B15" s="79">
        <v>54.4</v>
      </c>
      <c r="C15" s="89" t="s">
        <v>28</v>
      </c>
      <c r="D15" s="79">
        <f t="shared" si="3"/>
        <v>2</v>
      </c>
      <c r="E15" s="79" t="str">
        <f>IF(Granite_Detailed_Calculator!$C$6=A15,D15,"")</f>
        <v/>
      </c>
      <c r="F15" s="79" t="str">
        <f t="shared" ref="F15:F27" si="4">IFERROR(SMALL($E$2:$E$9,ROWS($E$2:E15)),"")</f>
        <v/>
      </c>
      <c r="H15" s="88" t="s">
        <v>44</v>
      </c>
      <c r="J15" s="79">
        <f>SUM(J11:J14)</f>
        <v>9466</v>
      </c>
      <c r="K15" s="79" t="s">
        <v>45</v>
      </c>
      <c r="N15" s="79"/>
    </row>
    <row r="16" spans="1:31" ht="15.75" customHeight="1" x14ac:dyDescent="0.25">
      <c r="A16" s="89" t="s">
        <v>33</v>
      </c>
      <c r="B16" s="79">
        <v>54.4</v>
      </c>
      <c r="C16" s="89" t="s">
        <v>28</v>
      </c>
      <c r="D16" s="79">
        <f t="shared" si="3"/>
        <v>3</v>
      </c>
      <c r="E16" s="79" t="str">
        <f>IF(Granite_Detailed_Calculator!$C$6=A16,D16,"")</f>
        <v/>
      </c>
      <c r="F16" s="79" t="str">
        <f t="shared" si="4"/>
        <v/>
      </c>
      <c r="H16" s="79"/>
      <c r="I16" s="79"/>
      <c r="J16" s="79"/>
      <c r="K16" s="79"/>
      <c r="L16" s="79"/>
      <c r="M16" s="79"/>
      <c r="N16" s="79"/>
    </row>
    <row r="17" spans="1:64" ht="15.75" customHeight="1" x14ac:dyDescent="0.25">
      <c r="A17" s="89" t="s">
        <v>7</v>
      </c>
      <c r="B17" s="79">
        <v>54.4</v>
      </c>
      <c r="C17" s="89" t="s">
        <v>28</v>
      </c>
      <c r="D17" s="79">
        <f t="shared" si="3"/>
        <v>4</v>
      </c>
      <c r="E17" s="79" t="str">
        <f>IF(Granite_Detailed_Calculator!$C$6=A17,D17,"")</f>
        <v/>
      </c>
      <c r="F17" s="79" t="str">
        <f t="shared" si="4"/>
        <v/>
      </c>
    </row>
    <row r="18" spans="1:64" ht="15.75" customHeight="1" x14ac:dyDescent="0.25">
      <c r="A18" s="89" t="s">
        <v>34</v>
      </c>
      <c r="B18" s="79">
        <v>54.4</v>
      </c>
      <c r="C18" s="89" t="s">
        <v>28</v>
      </c>
      <c r="D18" s="79">
        <f t="shared" si="3"/>
        <v>5</v>
      </c>
      <c r="E18" s="79" t="str">
        <f>IF(Granite_Detailed_Calculator!$C$6=A18,D18,"")</f>
        <v/>
      </c>
      <c r="F18" s="79" t="str">
        <f t="shared" si="4"/>
        <v/>
      </c>
      <c r="H18" s="79"/>
      <c r="I18" s="79"/>
      <c r="J18" s="89" t="s">
        <v>28</v>
      </c>
      <c r="K18" s="79"/>
      <c r="L18" s="89" t="s">
        <v>45</v>
      </c>
      <c r="M18" s="79"/>
      <c r="N18" s="79"/>
    </row>
    <row r="19" spans="1:64" ht="15.75" customHeight="1" x14ac:dyDescent="0.25">
      <c r="A19" s="89" t="s">
        <v>35</v>
      </c>
      <c r="B19" s="79">
        <v>59.6</v>
      </c>
      <c r="C19" s="89" t="s">
        <v>28</v>
      </c>
      <c r="D19" s="79">
        <f t="shared" si="3"/>
        <v>6</v>
      </c>
      <c r="E19" s="79" t="str">
        <f>IF(Granite_Detailed_Calculator!$C$6=A19,D19,"")</f>
        <v/>
      </c>
      <c r="F19" s="79" t="str">
        <f t="shared" si="4"/>
        <v/>
      </c>
      <c r="H19" s="79"/>
      <c r="I19" s="89" t="s">
        <v>22</v>
      </c>
      <c r="J19" s="85">
        <f>$J$3</f>
        <v>53.1</v>
      </c>
      <c r="K19" s="89" t="s">
        <v>22</v>
      </c>
      <c r="L19" s="85">
        <f>J19*Granite_Detailed_Calculator!$H$5</f>
        <v>531</v>
      </c>
      <c r="N19" s="79"/>
    </row>
    <row r="20" spans="1:64" ht="15.75" customHeight="1" x14ac:dyDescent="0.25">
      <c r="A20" s="89" t="s">
        <v>36</v>
      </c>
      <c r="B20" s="79">
        <v>67</v>
      </c>
      <c r="C20" s="89" t="s">
        <v>28</v>
      </c>
      <c r="D20" s="79">
        <f t="shared" si="3"/>
        <v>7</v>
      </c>
      <c r="E20" s="79">
        <f>IF(Granite_Detailed_Calculator!$C$6=A20,D20,"")</f>
        <v>7</v>
      </c>
      <c r="F20" s="79" t="str">
        <f t="shared" si="4"/>
        <v/>
      </c>
      <c r="H20" s="79"/>
      <c r="I20" s="89" t="s">
        <v>38</v>
      </c>
      <c r="J20" s="85">
        <f>(Granite_Detailed_Calculator!$F$13*g_input_values!D10+Granite_Detailed_Calculator!$H$13*g_input_values!F10+g_input_values!H10*Granite_Detailed_Calculator!$H$21*1.852)*$Q$20</f>
        <v>119.32000000000001</v>
      </c>
      <c r="K20" s="89" t="s">
        <v>38</v>
      </c>
      <c r="L20" s="85">
        <f>J20*Granite_Detailed_Calculator!$H$5</f>
        <v>1193.2</v>
      </c>
      <c r="N20" s="79"/>
      <c r="P20" s="89" t="s">
        <v>46</v>
      </c>
      <c r="Q20" s="89">
        <v>1.57</v>
      </c>
    </row>
    <row r="21" spans="1:64" ht="15.75" customHeight="1" x14ac:dyDescent="0.25">
      <c r="A21" s="89" t="s">
        <v>37</v>
      </c>
      <c r="B21" s="79">
        <v>71.5</v>
      </c>
      <c r="C21" s="89" t="s">
        <v>28</v>
      </c>
      <c r="D21" s="79">
        <f t="shared" si="3"/>
        <v>8</v>
      </c>
      <c r="E21" s="79" t="str">
        <f>IF(Granite_Detailed_Calculator!$C$6=A21,D21,"")</f>
        <v/>
      </c>
      <c r="F21" s="79" t="str">
        <f t="shared" si="4"/>
        <v/>
      </c>
      <c r="H21" s="79"/>
      <c r="I21" s="89" t="s">
        <v>42</v>
      </c>
      <c r="J21" s="85">
        <f>$J$5</f>
        <v>67</v>
      </c>
      <c r="K21" s="89" t="s">
        <v>42</v>
      </c>
      <c r="L21" s="85">
        <f>J21*Granite_Detailed_Calculator!$H$5</f>
        <v>670</v>
      </c>
      <c r="N21" s="79"/>
    </row>
    <row r="22" spans="1:64" ht="15.75" customHeight="1" x14ac:dyDescent="0.25">
      <c r="A22" s="89" t="s">
        <v>6</v>
      </c>
      <c r="B22" s="79">
        <v>75.199999999999989</v>
      </c>
      <c r="C22" s="89" t="s">
        <v>28</v>
      </c>
      <c r="D22" s="79">
        <f t="shared" si="3"/>
        <v>9</v>
      </c>
      <c r="E22" s="79" t="str">
        <f>IF(Granite_Detailed_Calculator!$C$6=A22,D22,"")</f>
        <v/>
      </c>
      <c r="F22" s="79" t="str">
        <f t="shared" si="4"/>
        <v/>
      </c>
      <c r="H22" s="79"/>
      <c r="I22" s="89" t="s">
        <v>43</v>
      </c>
      <c r="J22" s="85">
        <f>Granite_Detailed_Calculator!$F$17*g_input_values!D10+Granite_Detailed_Calculator!$H$17*g_input_values!F10+g_input_values!H10*Granite_Detailed_Calculator!$H$27*1.852</f>
        <v>485.88</v>
      </c>
      <c r="K22" s="89" t="s">
        <v>43</v>
      </c>
      <c r="L22" s="85">
        <f>J22*Granite_Detailed_Calculator!$H$5</f>
        <v>4858.8</v>
      </c>
      <c r="N22" s="79"/>
    </row>
    <row r="23" spans="1:64" ht="15.75" customHeight="1" x14ac:dyDescent="0.25">
      <c r="E23" s="79" t="str">
        <f t="shared" ref="E23:E27" si="5">IF($I$4=A23,D23,"")</f>
        <v/>
      </c>
      <c r="F23" s="79" t="str">
        <f t="shared" si="4"/>
        <v/>
      </c>
      <c r="H23" s="79"/>
      <c r="I23" s="89" t="s">
        <v>44</v>
      </c>
      <c r="J23" s="85">
        <f>SUM(J19:J22)</f>
        <v>725.3</v>
      </c>
      <c r="K23" s="89" t="s">
        <v>44</v>
      </c>
      <c r="L23" s="85">
        <f>SUM(L19:L22)</f>
        <v>7253</v>
      </c>
      <c r="N23" s="79"/>
    </row>
    <row r="24" spans="1:64" ht="15.75" customHeight="1" x14ac:dyDescent="0.25">
      <c r="E24" s="79" t="str">
        <f t="shared" si="5"/>
        <v/>
      </c>
      <c r="F24" s="79" t="str">
        <f t="shared" si="4"/>
        <v/>
      </c>
      <c r="H24" s="79"/>
      <c r="N24" s="79"/>
    </row>
    <row r="25" spans="1:64" ht="15.75" customHeight="1" x14ac:dyDescent="0.25">
      <c r="E25" s="79" t="str">
        <f t="shared" si="5"/>
        <v/>
      </c>
      <c r="F25" s="79" t="str">
        <f t="shared" si="4"/>
        <v/>
      </c>
      <c r="H25" s="138"/>
      <c r="I25" s="138"/>
      <c r="J25" s="138"/>
      <c r="K25" s="138"/>
      <c r="L25" s="138"/>
      <c r="M25" s="138"/>
      <c r="N25" s="138"/>
    </row>
    <row r="26" spans="1:64" ht="15.75" customHeight="1" x14ac:dyDescent="0.25">
      <c r="E26" s="79" t="str">
        <f t="shared" si="5"/>
        <v/>
      </c>
      <c r="F26" s="79" t="str">
        <f t="shared" si="4"/>
        <v/>
      </c>
    </row>
    <row r="27" spans="1:64" ht="15.75" customHeight="1" x14ac:dyDescent="0.25">
      <c r="A27" s="89" t="s">
        <v>20</v>
      </c>
      <c r="E27" s="79" t="str">
        <f t="shared" si="5"/>
        <v/>
      </c>
      <c r="F27" s="79" t="str">
        <f t="shared" si="4"/>
        <v/>
      </c>
    </row>
    <row r="28" spans="1:64" ht="15.75" customHeight="1" x14ac:dyDescent="0.25">
      <c r="A28" s="89" t="s">
        <v>18</v>
      </c>
      <c r="J28" s="137" t="s">
        <v>22</v>
      </c>
      <c r="K28" s="89" t="s">
        <v>47</v>
      </c>
      <c r="L28" s="89">
        <v>1</v>
      </c>
      <c r="M28" s="89">
        <v>2</v>
      </c>
      <c r="N28" s="89">
        <v>3</v>
      </c>
      <c r="O28" s="89">
        <v>4</v>
      </c>
      <c r="P28" s="89">
        <v>5</v>
      </c>
      <c r="Q28" s="89">
        <v>6</v>
      </c>
      <c r="R28" s="89">
        <v>7</v>
      </c>
      <c r="S28" s="89">
        <v>8</v>
      </c>
      <c r="T28" s="89">
        <v>9</v>
      </c>
      <c r="U28" s="89">
        <v>10</v>
      </c>
      <c r="V28" s="89">
        <v>11</v>
      </c>
      <c r="W28" s="89">
        <v>12</v>
      </c>
      <c r="X28" s="89">
        <v>13</v>
      </c>
      <c r="Y28" s="89">
        <v>14</v>
      </c>
      <c r="Z28" s="89">
        <v>15</v>
      </c>
      <c r="AA28" s="89">
        <v>16</v>
      </c>
      <c r="AB28" s="89">
        <v>17</v>
      </c>
      <c r="AC28" s="89">
        <v>18</v>
      </c>
      <c r="AD28" s="89">
        <v>19</v>
      </c>
      <c r="AE28" s="89">
        <v>20</v>
      </c>
      <c r="AF28" s="89">
        <v>21</v>
      </c>
      <c r="AG28" s="89">
        <v>22</v>
      </c>
      <c r="AH28" s="89">
        <v>23</v>
      </c>
      <c r="AI28" s="89">
        <v>24</v>
      </c>
      <c r="AJ28" s="89">
        <v>25</v>
      </c>
      <c r="AK28" s="89">
        <v>26</v>
      </c>
      <c r="AL28" s="89">
        <v>27</v>
      </c>
      <c r="AM28" s="89">
        <v>28</v>
      </c>
      <c r="AN28" s="89">
        <v>29</v>
      </c>
      <c r="AO28" s="89">
        <v>30</v>
      </c>
      <c r="AP28" s="89">
        <v>31</v>
      </c>
      <c r="AQ28" s="89">
        <v>32</v>
      </c>
      <c r="AR28" s="89">
        <v>33</v>
      </c>
      <c r="AS28" s="89">
        <v>34</v>
      </c>
      <c r="AT28" s="89">
        <v>35</v>
      </c>
      <c r="AU28" s="89">
        <v>36</v>
      </c>
      <c r="AV28" s="89">
        <v>37</v>
      </c>
      <c r="AW28" s="89">
        <v>38</v>
      </c>
      <c r="AX28" s="89">
        <v>39</v>
      </c>
      <c r="AY28" s="89">
        <v>40</v>
      </c>
      <c r="AZ28" s="89">
        <v>41</v>
      </c>
      <c r="BA28" s="89">
        <v>42</v>
      </c>
      <c r="BB28" s="89">
        <v>43</v>
      </c>
      <c r="BC28" s="89">
        <v>44</v>
      </c>
      <c r="BD28" s="89">
        <v>45</v>
      </c>
      <c r="BE28" s="89">
        <v>46</v>
      </c>
      <c r="BF28" s="89">
        <v>47</v>
      </c>
      <c r="BG28" s="89">
        <v>48</v>
      </c>
      <c r="BH28" s="89">
        <v>49</v>
      </c>
      <c r="BI28" s="89">
        <v>50</v>
      </c>
      <c r="BJ28" s="89" t="s">
        <v>48</v>
      </c>
      <c r="BK28" s="89" t="s">
        <v>49</v>
      </c>
      <c r="BL28" s="89" t="s">
        <v>50</v>
      </c>
    </row>
    <row r="29" spans="1:64" ht="15.75" customHeight="1" x14ac:dyDescent="0.25">
      <c r="J29" s="143"/>
      <c r="K29" s="89" t="s">
        <v>2</v>
      </c>
      <c r="L29" s="89">
        <f ca="1">RANDBETWEEN(MIN(g_input_values!$D$2:$D$4),MAX(g_input_values!$D$2:$D$4))</f>
        <v>50</v>
      </c>
      <c r="M29" s="89">
        <f ca="1">RANDBETWEEN(MIN(g_input_values!$D$2:$D$4),MAX(g_input_values!$D$2:$D$4))</f>
        <v>53</v>
      </c>
      <c r="N29" s="89">
        <f ca="1">RANDBETWEEN(MIN(g_input_values!$D$2:$D$4),MAX(g_input_values!$D$2:$D$4))</f>
        <v>44</v>
      </c>
      <c r="O29" s="89">
        <f ca="1">RANDBETWEEN(MIN(g_input_values!$D$2:$D$4),MAX(g_input_values!$D$2:$D$4))</f>
        <v>33</v>
      </c>
      <c r="P29" s="89">
        <f ca="1">RANDBETWEEN(MIN(g_input_values!$D$2:$D$4),MAX(g_input_values!$D$2:$D$4))</f>
        <v>53</v>
      </c>
      <c r="Q29" s="89">
        <f ca="1">RANDBETWEEN(MIN(g_input_values!$D$2:$D$4),MAX(g_input_values!$D$2:$D$4))</f>
        <v>54</v>
      </c>
      <c r="R29" s="89">
        <f ca="1">RANDBETWEEN(MIN(g_input_values!$D$2:$D$4),MAX(g_input_values!$D$2:$D$4))</f>
        <v>22</v>
      </c>
      <c r="S29" s="89">
        <f ca="1">RANDBETWEEN(MIN(g_input_values!$D$2:$D$4),MAX(g_input_values!$D$2:$D$4))</f>
        <v>51</v>
      </c>
      <c r="T29" s="89">
        <f ca="1">RANDBETWEEN(MIN(g_input_values!$D$2:$D$4),MAX(g_input_values!$D$2:$D$4))</f>
        <v>41</v>
      </c>
      <c r="U29" s="89">
        <f ca="1">RANDBETWEEN(MIN(g_input_values!$D$2:$D$4),MAX(g_input_values!$D$2:$D$4))</f>
        <v>48</v>
      </c>
      <c r="V29" s="89">
        <f ca="1">RANDBETWEEN(MIN(g_input_values!$D$2:$D$4),MAX(g_input_values!$D$2:$D$4))</f>
        <v>50</v>
      </c>
      <c r="W29" s="89">
        <f ca="1">RANDBETWEEN(MIN(g_input_values!$D$2:$D$4),MAX(g_input_values!$D$2:$D$4))</f>
        <v>31</v>
      </c>
      <c r="X29" s="89">
        <f ca="1">RANDBETWEEN(MIN(g_input_values!$D$2:$D$4),MAX(g_input_values!$D$2:$D$4))</f>
        <v>58</v>
      </c>
      <c r="Y29" s="89">
        <f ca="1">RANDBETWEEN(MIN(g_input_values!$D$2:$D$4),MAX(g_input_values!$D$2:$D$4))</f>
        <v>37</v>
      </c>
      <c r="Z29" s="89">
        <f ca="1">RANDBETWEEN(MIN(g_input_values!$D$2:$D$4),MAX(g_input_values!$D$2:$D$4))</f>
        <v>35</v>
      </c>
      <c r="AA29" s="89">
        <f ca="1">RANDBETWEEN(MIN(g_input_values!$D$2:$D$4),MAX(g_input_values!$D$2:$D$4))</f>
        <v>43</v>
      </c>
      <c r="AB29" s="89">
        <f ca="1">RANDBETWEEN(MIN(g_input_values!$D$2:$D$4),MAX(g_input_values!$D$2:$D$4))</f>
        <v>44</v>
      </c>
      <c r="AC29" s="89">
        <f ca="1">RANDBETWEEN(MIN(g_input_values!$D$2:$D$4),MAX(g_input_values!$D$2:$D$4))</f>
        <v>47</v>
      </c>
      <c r="AD29" s="89">
        <f ca="1">RANDBETWEEN(MIN(g_input_values!$D$2:$D$4),MAX(g_input_values!$D$2:$D$4))</f>
        <v>26</v>
      </c>
      <c r="AE29" s="89">
        <f ca="1">RANDBETWEEN(MIN(g_input_values!$D$2:$D$4),MAX(g_input_values!$D$2:$D$4))</f>
        <v>17</v>
      </c>
      <c r="AF29" s="89">
        <f ca="1">RANDBETWEEN(MIN(g_input_values!$D$2:$D$4),MAX(g_input_values!$D$2:$D$4))</f>
        <v>30</v>
      </c>
      <c r="AG29" s="89">
        <f ca="1">RANDBETWEEN(MIN(g_input_values!$D$2:$D$4),MAX(g_input_values!$D$2:$D$4))</f>
        <v>58</v>
      </c>
      <c r="AH29" s="89">
        <f ca="1">RANDBETWEEN(MIN(g_input_values!$D$2:$D$4),MAX(g_input_values!$D$2:$D$4))</f>
        <v>49</v>
      </c>
      <c r="AI29" s="89">
        <f ca="1">RANDBETWEEN(MIN(g_input_values!$D$2:$D$4),MAX(g_input_values!$D$2:$D$4))</f>
        <v>24</v>
      </c>
      <c r="AJ29" s="89">
        <f ca="1">RANDBETWEEN(MIN(g_input_values!$D$2:$D$4),MAX(g_input_values!$D$2:$D$4))</f>
        <v>38</v>
      </c>
      <c r="AK29" s="89">
        <f ca="1">RANDBETWEEN(MIN(g_input_values!$D$2:$D$4),MAX(g_input_values!$D$2:$D$4))</f>
        <v>31</v>
      </c>
      <c r="AL29" s="89">
        <f ca="1">RANDBETWEEN(MIN(g_input_values!$D$2:$D$4),MAX(g_input_values!$D$2:$D$4))</f>
        <v>18</v>
      </c>
      <c r="AM29" s="89">
        <f ca="1">RANDBETWEEN(MIN(g_input_values!$D$2:$D$4),MAX(g_input_values!$D$2:$D$4))</f>
        <v>22</v>
      </c>
      <c r="AN29" s="89">
        <f ca="1">RANDBETWEEN(MIN(g_input_values!$D$2:$D$4),MAX(g_input_values!$D$2:$D$4))</f>
        <v>43</v>
      </c>
      <c r="AO29" s="89">
        <f ca="1">RANDBETWEEN(MIN(g_input_values!$D$2:$D$4),MAX(g_input_values!$D$2:$D$4))</f>
        <v>22</v>
      </c>
      <c r="AP29" s="89">
        <f ca="1">RANDBETWEEN(MIN(g_input_values!$D$2:$D$4),MAX(g_input_values!$D$2:$D$4))</f>
        <v>51</v>
      </c>
      <c r="AQ29" s="89">
        <f ca="1">RANDBETWEEN(MIN(g_input_values!$D$2:$D$4),MAX(g_input_values!$D$2:$D$4))</f>
        <v>51</v>
      </c>
      <c r="AR29" s="89">
        <f ca="1">RANDBETWEEN(MIN(g_input_values!$D$2:$D$4),MAX(g_input_values!$D$2:$D$4))</f>
        <v>53</v>
      </c>
      <c r="AS29" s="89">
        <f ca="1">RANDBETWEEN(MIN(g_input_values!$D$2:$D$4),MAX(g_input_values!$D$2:$D$4))</f>
        <v>56</v>
      </c>
      <c r="AT29" s="89">
        <f ca="1">RANDBETWEEN(MIN(g_input_values!$D$2:$D$4),MAX(g_input_values!$D$2:$D$4))</f>
        <v>52</v>
      </c>
      <c r="AU29" s="89">
        <f ca="1">RANDBETWEEN(MIN(g_input_values!$D$2:$D$4),MAX(g_input_values!$D$2:$D$4))</f>
        <v>31</v>
      </c>
      <c r="AV29" s="89">
        <f ca="1">RANDBETWEEN(MIN(g_input_values!$D$2:$D$4),MAX(g_input_values!$D$2:$D$4))</f>
        <v>47</v>
      </c>
      <c r="AW29" s="89">
        <f ca="1">RANDBETWEEN(MIN(g_input_values!$D$2:$D$4),MAX(g_input_values!$D$2:$D$4))</f>
        <v>40</v>
      </c>
      <c r="AX29" s="89">
        <f ca="1">RANDBETWEEN(MIN(g_input_values!$D$2:$D$4),MAX(g_input_values!$D$2:$D$4))</f>
        <v>46</v>
      </c>
      <c r="AY29" s="89">
        <f ca="1">RANDBETWEEN(MIN(g_input_values!$D$2:$D$4),MAX(g_input_values!$D$2:$D$4))</f>
        <v>45</v>
      </c>
      <c r="AZ29" s="89">
        <f ca="1">RANDBETWEEN(MIN(g_input_values!$D$2:$D$4),MAX(g_input_values!$D$2:$D$4))</f>
        <v>21</v>
      </c>
      <c r="BA29" s="89">
        <f ca="1">RANDBETWEEN(MIN(g_input_values!$D$2:$D$4),MAX(g_input_values!$D$2:$D$4))</f>
        <v>30</v>
      </c>
      <c r="BB29" s="89">
        <f ca="1">RANDBETWEEN(MIN(g_input_values!$D$2:$D$4),MAX(g_input_values!$D$2:$D$4))</f>
        <v>29</v>
      </c>
      <c r="BC29" s="89">
        <f ca="1">RANDBETWEEN(MIN(g_input_values!$D$2:$D$4),MAX(g_input_values!$D$2:$D$4))</f>
        <v>60</v>
      </c>
      <c r="BD29" s="89">
        <f ca="1">RANDBETWEEN(MIN(g_input_values!$D$2:$D$4),MAX(g_input_values!$D$2:$D$4))</f>
        <v>25</v>
      </c>
      <c r="BE29" s="89">
        <f ca="1">RANDBETWEEN(MIN(g_input_values!$D$2:$D$4),MAX(g_input_values!$D$2:$D$4))</f>
        <v>54</v>
      </c>
      <c r="BF29" s="89">
        <f ca="1">RANDBETWEEN(MIN(g_input_values!$D$2:$D$4),MAX(g_input_values!$D$2:$D$4))</f>
        <v>58</v>
      </c>
      <c r="BG29" s="89">
        <f ca="1">RANDBETWEEN(MIN(g_input_values!$D$2:$D$4),MAX(g_input_values!$D$2:$D$4))</f>
        <v>32</v>
      </c>
      <c r="BH29" s="89">
        <f ca="1">RANDBETWEEN(MIN(g_input_values!$D$2:$D$4),MAX(g_input_values!$D$2:$D$4))</f>
        <v>42</v>
      </c>
      <c r="BI29" s="89">
        <f ca="1">RANDBETWEEN(MIN(g_input_values!$D$2:$D$4),MAX(g_input_values!$D$2:$D$4))</f>
        <v>49</v>
      </c>
      <c r="BJ29" s="79">
        <f t="shared" ref="BJ29:BJ37" ca="1" si="6">ROUNDUP(AVERAGE(L29:BI29),1)</f>
        <v>40.9</v>
      </c>
      <c r="BK29" s="79">
        <f t="shared" ref="BK29:BK37" ca="1" si="7">ROUND(STDEV(L29:BI29),1)</f>
        <v>12.3</v>
      </c>
      <c r="BL29" s="86">
        <f t="shared" ref="BL29:BL37" ca="1" si="8">BK29/BJ29</f>
        <v>0.30073349633251839</v>
      </c>
    </row>
    <row r="30" spans="1:64" ht="15.75" customHeight="1" x14ac:dyDescent="0.25">
      <c r="J30" s="143"/>
      <c r="K30" s="89" t="s">
        <v>32</v>
      </c>
      <c r="L30" s="89">
        <f ca="1">RANDBETWEEN(MIN(g_input_values!$D$2:$D$4),MAX(g_input_values!$D$2:$D$4))</f>
        <v>44</v>
      </c>
      <c r="M30" s="89">
        <f ca="1">RANDBETWEEN(MIN(g_input_values!$D$2:$D$4),MAX(g_input_values!$D$2:$D$4))</f>
        <v>42</v>
      </c>
      <c r="N30" s="89">
        <f ca="1">RANDBETWEEN(MIN(g_input_values!$D$2:$D$4),MAX(g_input_values!$D$2:$D$4))</f>
        <v>37</v>
      </c>
      <c r="O30" s="89">
        <f ca="1">RANDBETWEEN(MIN(g_input_values!$D$2:$D$4),MAX(g_input_values!$D$2:$D$4))</f>
        <v>38</v>
      </c>
      <c r="P30" s="89">
        <f ca="1">RANDBETWEEN(MIN(g_input_values!$D$2:$D$4),MAX(g_input_values!$D$2:$D$4))</f>
        <v>22</v>
      </c>
      <c r="Q30" s="89">
        <f ca="1">RANDBETWEEN(MIN(g_input_values!$D$2:$D$4),MAX(g_input_values!$D$2:$D$4))</f>
        <v>20</v>
      </c>
      <c r="R30" s="89">
        <f ca="1">RANDBETWEEN(MIN(g_input_values!$D$2:$D$4),MAX(g_input_values!$D$2:$D$4))</f>
        <v>28</v>
      </c>
      <c r="S30" s="89">
        <f ca="1">RANDBETWEEN(MIN(g_input_values!$D$2:$D$4),MAX(g_input_values!$D$2:$D$4))</f>
        <v>46</v>
      </c>
      <c r="T30" s="89">
        <f ca="1">RANDBETWEEN(MIN(g_input_values!$D$2:$D$4),MAX(g_input_values!$D$2:$D$4))</f>
        <v>42</v>
      </c>
      <c r="U30" s="89">
        <f ca="1">RANDBETWEEN(MIN(g_input_values!$D$2:$D$4),MAX(g_input_values!$D$2:$D$4))</f>
        <v>47</v>
      </c>
      <c r="V30" s="89">
        <f ca="1">RANDBETWEEN(MIN(g_input_values!$D$2:$D$4),MAX(g_input_values!$D$2:$D$4))</f>
        <v>22</v>
      </c>
      <c r="W30" s="89">
        <f ca="1">RANDBETWEEN(MIN(g_input_values!$D$2:$D$4),MAX(g_input_values!$D$2:$D$4))</f>
        <v>57</v>
      </c>
      <c r="X30" s="89">
        <f ca="1">RANDBETWEEN(MIN(g_input_values!$D$2:$D$4),MAX(g_input_values!$D$2:$D$4))</f>
        <v>48</v>
      </c>
      <c r="Y30" s="89">
        <f ca="1">RANDBETWEEN(MIN(g_input_values!$D$2:$D$4),MAX(g_input_values!$D$2:$D$4))</f>
        <v>25</v>
      </c>
      <c r="Z30" s="89">
        <f ca="1">RANDBETWEEN(MIN(g_input_values!$D$2:$D$4),MAX(g_input_values!$D$2:$D$4))</f>
        <v>31</v>
      </c>
      <c r="AA30" s="89">
        <f ca="1">RANDBETWEEN(MIN(g_input_values!$D$2:$D$4),MAX(g_input_values!$D$2:$D$4))</f>
        <v>31</v>
      </c>
      <c r="AB30" s="89">
        <f ca="1">RANDBETWEEN(MIN(g_input_values!$D$2:$D$4),MAX(g_input_values!$D$2:$D$4))</f>
        <v>22</v>
      </c>
      <c r="AC30" s="89">
        <f ca="1">RANDBETWEEN(MIN(g_input_values!$D$2:$D$4),MAX(g_input_values!$D$2:$D$4))</f>
        <v>38</v>
      </c>
      <c r="AD30" s="89">
        <f ca="1">RANDBETWEEN(MIN(g_input_values!$D$2:$D$4),MAX(g_input_values!$D$2:$D$4))</f>
        <v>44</v>
      </c>
      <c r="AE30" s="89">
        <f ca="1">RANDBETWEEN(MIN(g_input_values!$D$2:$D$4),MAX(g_input_values!$D$2:$D$4))</f>
        <v>57</v>
      </c>
      <c r="AF30" s="89">
        <f ca="1">RANDBETWEEN(MIN(g_input_values!$D$2:$D$4),MAX(g_input_values!$D$2:$D$4))</f>
        <v>31</v>
      </c>
      <c r="AG30" s="89">
        <f ca="1">RANDBETWEEN(MIN(g_input_values!$D$2:$D$4),MAX(g_input_values!$D$2:$D$4))</f>
        <v>27</v>
      </c>
      <c r="AH30" s="89">
        <f ca="1">RANDBETWEEN(MIN(g_input_values!$D$2:$D$4),MAX(g_input_values!$D$2:$D$4))</f>
        <v>52</v>
      </c>
      <c r="AI30" s="89">
        <f ca="1">RANDBETWEEN(MIN(g_input_values!$D$2:$D$4),MAX(g_input_values!$D$2:$D$4))</f>
        <v>22</v>
      </c>
      <c r="AJ30" s="89">
        <f ca="1">RANDBETWEEN(MIN(g_input_values!$D$2:$D$4),MAX(g_input_values!$D$2:$D$4))</f>
        <v>38</v>
      </c>
      <c r="AK30" s="89">
        <f ca="1">RANDBETWEEN(MIN(g_input_values!$D$2:$D$4),MAX(g_input_values!$D$2:$D$4))</f>
        <v>20</v>
      </c>
      <c r="AL30" s="89">
        <f ca="1">RANDBETWEEN(MIN(g_input_values!$D$2:$D$4),MAX(g_input_values!$D$2:$D$4))</f>
        <v>58</v>
      </c>
      <c r="AM30" s="89">
        <f ca="1">RANDBETWEEN(MIN(g_input_values!$D$2:$D$4),MAX(g_input_values!$D$2:$D$4))</f>
        <v>41</v>
      </c>
      <c r="AN30" s="89">
        <f ca="1">RANDBETWEEN(MIN(g_input_values!$D$2:$D$4),MAX(g_input_values!$D$2:$D$4))</f>
        <v>22</v>
      </c>
      <c r="AO30" s="89">
        <f ca="1">RANDBETWEEN(MIN(g_input_values!$D$2:$D$4),MAX(g_input_values!$D$2:$D$4))</f>
        <v>55</v>
      </c>
      <c r="AP30" s="89">
        <f ca="1">RANDBETWEEN(MIN(g_input_values!$D$2:$D$4),MAX(g_input_values!$D$2:$D$4))</f>
        <v>34</v>
      </c>
      <c r="AQ30" s="89">
        <f ca="1">RANDBETWEEN(MIN(g_input_values!$D$2:$D$4),MAX(g_input_values!$D$2:$D$4))</f>
        <v>45</v>
      </c>
      <c r="AR30" s="89">
        <f ca="1">RANDBETWEEN(MIN(g_input_values!$D$2:$D$4),MAX(g_input_values!$D$2:$D$4))</f>
        <v>58</v>
      </c>
      <c r="AS30" s="89">
        <f ca="1">RANDBETWEEN(MIN(g_input_values!$D$2:$D$4),MAX(g_input_values!$D$2:$D$4))</f>
        <v>24</v>
      </c>
      <c r="AT30" s="89">
        <f ca="1">RANDBETWEEN(MIN(g_input_values!$D$2:$D$4),MAX(g_input_values!$D$2:$D$4))</f>
        <v>38</v>
      </c>
      <c r="AU30" s="89">
        <f ca="1">RANDBETWEEN(MIN(g_input_values!$D$2:$D$4),MAX(g_input_values!$D$2:$D$4))</f>
        <v>54</v>
      </c>
      <c r="AV30" s="89">
        <f ca="1">RANDBETWEEN(MIN(g_input_values!$D$2:$D$4),MAX(g_input_values!$D$2:$D$4))</f>
        <v>58</v>
      </c>
      <c r="AW30" s="89">
        <f ca="1">RANDBETWEEN(MIN(g_input_values!$D$2:$D$4),MAX(g_input_values!$D$2:$D$4))</f>
        <v>50</v>
      </c>
      <c r="AX30" s="89">
        <f ca="1">RANDBETWEEN(MIN(g_input_values!$D$2:$D$4),MAX(g_input_values!$D$2:$D$4))</f>
        <v>53</v>
      </c>
      <c r="AY30" s="89">
        <f ca="1">RANDBETWEEN(MIN(g_input_values!$D$2:$D$4),MAX(g_input_values!$D$2:$D$4))</f>
        <v>36</v>
      </c>
      <c r="AZ30" s="89">
        <f ca="1">RANDBETWEEN(MIN(g_input_values!$D$2:$D$4),MAX(g_input_values!$D$2:$D$4))</f>
        <v>24</v>
      </c>
      <c r="BA30" s="89">
        <f ca="1">RANDBETWEEN(MIN(g_input_values!$D$2:$D$4),MAX(g_input_values!$D$2:$D$4))</f>
        <v>57</v>
      </c>
      <c r="BB30" s="89">
        <f ca="1">RANDBETWEEN(MIN(g_input_values!$D$2:$D$4),MAX(g_input_values!$D$2:$D$4))</f>
        <v>43</v>
      </c>
      <c r="BC30" s="89">
        <f ca="1">RANDBETWEEN(MIN(g_input_values!$D$2:$D$4),MAX(g_input_values!$D$2:$D$4))</f>
        <v>50</v>
      </c>
      <c r="BD30" s="89">
        <f ca="1">RANDBETWEEN(MIN(g_input_values!$D$2:$D$4),MAX(g_input_values!$D$2:$D$4))</f>
        <v>18</v>
      </c>
      <c r="BE30" s="89">
        <f ca="1">RANDBETWEEN(MIN(g_input_values!$D$2:$D$4),MAX(g_input_values!$D$2:$D$4))</f>
        <v>29</v>
      </c>
      <c r="BF30" s="89">
        <f ca="1">RANDBETWEEN(MIN(g_input_values!$D$2:$D$4),MAX(g_input_values!$D$2:$D$4))</f>
        <v>43</v>
      </c>
      <c r="BG30" s="89">
        <f ca="1">RANDBETWEEN(MIN(g_input_values!$D$2:$D$4),MAX(g_input_values!$D$2:$D$4))</f>
        <v>17</v>
      </c>
      <c r="BH30" s="89">
        <f ca="1">RANDBETWEEN(MIN(g_input_values!$D$2:$D$4),MAX(g_input_values!$D$2:$D$4))</f>
        <v>25</v>
      </c>
      <c r="BI30" s="89">
        <f ca="1">RANDBETWEEN(MIN(g_input_values!$D$2:$D$4),MAX(g_input_values!$D$2:$D$4))</f>
        <v>32</v>
      </c>
      <c r="BJ30" s="79">
        <f t="shared" ca="1" si="6"/>
        <v>37.9</v>
      </c>
      <c r="BK30" s="79">
        <f t="shared" ca="1" si="7"/>
        <v>12.8</v>
      </c>
      <c r="BL30" s="86">
        <f t="shared" ca="1" si="8"/>
        <v>0.3377308707124011</v>
      </c>
    </row>
    <row r="31" spans="1:64" ht="15.75" customHeight="1" x14ac:dyDescent="0.25">
      <c r="A31" s="89" t="s">
        <v>105</v>
      </c>
      <c r="B31" s="90" t="s">
        <v>115</v>
      </c>
      <c r="C31" s="89" t="s">
        <v>110</v>
      </c>
      <c r="J31" s="143"/>
      <c r="K31" s="89" t="s">
        <v>33</v>
      </c>
      <c r="L31" s="89">
        <f ca="1">RANDBETWEEN(MIN(g_input_values!$D$2:$D$4),MAX(g_input_values!$D$2:$D$4))</f>
        <v>42</v>
      </c>
      <c r="M31" s="89">
        <f ca="1">RANDBETWEEN(MIN(g_input_values!$D$2:$D$4),MAX(g_input_values!$D$2:$D$4))</f>
        <v>56</v>
      </c>
      <c r="N31" s="89">
        <f ca="1">RANDBETWEEN(MIN(g_input_values!$D$2:$D$4),MAX(g_input_values!$D$2:$D$4))</f>
        <v>35</v>
      </c>
      <c r="O31" s="89">
        <f ca="1">RANDBETWEEN(MIN(g_input_values!$D$2:$D$4),MAX(g_input_values!$D$2:$D$4))</f>
        <v>26</v>
      </c>
      <c r="P31" s="89">
        <f ca="1">RANDBETWEEN(MIN(g_input_values!$D$2:$D$4),MAX(g_input_values!$D$2:$D$4))</f>
        <v>47</v>
      </c>
      <c r="Q31" s="89">
        <f ca="1">RANDBETWEEN(MIN(g_input_values!$D$2:$D$4),MAX(g_input_values!$D$2:$D$4))</f>
        <v>45</v>
      </c>
      <c r="R31" s="89">
        <f ca="1">RANDBETWEEN(MIN(g_input_values!$D$2:$D$4),MAX(g_input_values!$D$2:$D$4))</f>
        <v>45</v>
      </c>
      <c r="S31" s="89">
        <f ca="1">RANDBETWEEN(MIN(g_input_values!$D$2:$D$4),MAX(g_input_values!$D$2:$D$4))</f>
        <v>49</v>
      </c>
      <c r="T31" s="89">
        <f ca="1">RANDBETWEEN(MIN(g_input_values!$D$2:$D$4),MAX(g_input_values!$D$2:$D$4))</f>
        <v>17</v>
      </c>
      <c r="U31" s="89">
        <f ca="1">RANDBETWEEN(MIN(g_input_values!$D$2:$D$4),MAX(g_input_values!$D$2:$D$4))</f>
        <v>30</v>
      </c>
      <c r="V31" s="89">
        <f ca="1">RANDBETWEEN(MIN(g_input_values!$D$2:$D$4),MAX(g_input_values!$D$2:$D$4))</f>
        <v>35</v>
      </c>
      <c r="W31" s="89">
        <f ca="1">RANDBETWEEN(MIN(g_input_values!$D$2:$D$4),MAX(g_input_values!$D$2:$D$4))</f>
        <v>55</v>
      </c>
      <c r="X31" s="89">
        <f ca="1">RANDBETWEEN(MIN(g_input_values!$D$2:$D$4),MAX(g_input_values!$D$2:$D$4))</f>
        <v>55</v>
      </c>
      <c r="Y31" s="89">
        <f ca="1">RANDBETWEEN(MIN(g_input_values!$D$2:$D$4),MAX(g_input_values!$D$2:$D$4))</f>
        <v>34</v>
      </c>
      <c r="Z31" s="89">
        <f ca="1">RANDBETWEEN(MIN(g_input_values!$D$2:$D$4),MAX(g_input_values!$D$2:$D$4))</f>
        <v>30</v>
      </c>
      <c r="AA31" s="89">
        <f ca="1">RANDBETWEEN(MIN(g_input_values!$D$2:$D$4),MAX(g_input_values!$D$2:$D$4))</f>
        <v>51</v>
      </c>
      <c r="AB31" s="89">
        <f ca="1">RANDBETWEEN(MIN(g_input_values!$D$2:$D$4),MAX(g_input_values!$D$2:$D$4))</f>
        <v>50</v>
      </c>
      <c r="AC31" s="89">
        <f ca="1">RANDBETWEEN(MIN(g_input_values!$D$2:$D$4),MAX(g_input_values!$D$2:$D$4))</f>
        <v>37</v>
      </c>
      <c r="AD31" s="89">
        <f ca="1">RANDBETWEEN(MIN(g_input_values!$D$2:$D$4),MAX(g_input_values!$D$2:$D$4))</f>
        <v>21</v>
      </c>
      <c r="AE31" s="89">
        <f ca="1">RANDBETWEEN(MIN(g_input_values!$D$2:$D$4),MAX(g_input_values!$D$2:$D$4))</f>
        <v>28</v>
      </c>
      <c r="AF31" s="89">
        <f ca="1">RANDBETWEEN(MIN(g_input_values!$D$2:$D$4),MAX(g_input_values!$D$2:$D$4))</f>
        <v>23</v>
      </c>
      <c r="AG31" s="89">
        <f ca="1">RANDBETWEEN(MIN(g_input_values!$D$2:$D$4),MAX(g_input_values!$D$2:$D$4))</f>
        <v>59</v>
      </c>
      <c r="AH31" s="89">
        <f ca="1">RANDBETWEEN(MIN(g_input_values!$D$2:$D$4),MAX(g_input_values!$D$2:$D$4))</f>
        <v>26</v>
      </c>
      <c r="AI31" s="89">
        <f ca="1">RANDBETWEEN(MIN(g_input_values!$D$2:$D$4),MAX(g_input_values!$D$2:$D$4))</f>
        <v>23</v>
      </c>
      <c r="AJ31" s="89">
        <f ca="1">RANDBETWEEN(MIN(g_input_values!$D$2:$D$4),MAX(g_input_values!$D$2:$D$4))</f>
        <v>52</v>
      </c>
      <c r="AK31" s="89">
        <f ca="1">RANDBETWEEN(MIN(g_input_values!$D$2:$D$4),MAX(g_input_values!$D$2:$D$4))</f>
        <v>18</v>
      </c>
      <c r="AL31" s="89">
        <f ca="1">RANDBETWEEN(MIN(g_input_values!$D$2:$D$4),MAX(g_input_values!$D$2:$D$4))</f>
        <v>42</v>
      </c>
      <c r="AM31" s="89">
        <f ca="1">RANDBETWEEN(MIN(g_input_values!$D$2:$D$4),MAX(g_input_values!$D$2:$D$4))</f>
        <v>27</v>
      </c>
      <c r="AN31" s="89">
        <f ca="1">RANDBETWEEN(MIN(g_input_values!$D$2:$D$4),MAX(g_input_values!$D$2:$D$4))</f>
        <v>26</v>
      </c>
      <c r="AO31" s="89">
        <f ca="1">RANDBETWEEN(MIN(g_input_values!$D$2:$D$4),MAX(g_input_values!$D$2:$D$4))</f>
        <v>55</v>
      </c>
      <c r="AP31" s="89">
        <f ca="1">RANDBETWEEN(MIN(g_input_values!$D$2:$D$4),MAX(g_input_values!$D$2:$D$4))</f>
        <v>24</v>
      </c>
      <c r="AQ31" s="89">
        <f ca="1">RANDBETWEEN(MIN(g_input_values!$D$2:$D$4),MAX(g_input_values!$D$2:$D$4))</f>
        <v>38</v>
      </c>
      <c r="AR31" s="89">
        <f ca="1">RANDBETWEEN(MIN(g_input_values!$D$2:$D$4),MAX(g_input_values!$D$2:$D$4))</f>
        <v>29</v>
      </c>
      <c r="AS31" s="89">
        <f ca="1">RANDBETWEEN(MIN(g_input_values!$D$2:$D$4),MAX(g_input_values!$D$2:$D$4))</f>
        <v>60</v>
      </c>
      <c r="AT31" s="89">
        <f ca="1">RANDBETWEEN(MIN(g_input_values!$D$2:$D$4),MAX(g_input_values!$D$2:$D$4))</f>
        <v>51</v>
      </c>
      <c r="AU31" s="89">
        <f ca="1">RANDBETWEEN(MIN(g_input_values!$D$2:$D$4),MAX(g_input_values!$D$2:$D$4))</f>
        <v>53</v>
      </c>
      <c r="AV31" s="89">
        <f ca="1">RANDBETWEEN(MIN(g_input_values!$D$2:$D$4),MAX(g_input_values!$D$2:$D$4))</f>
        <v>44</v>
      </c>
      <c r="AW31" s="89">
        <f ca="1">RANDBETWEEN(MIN(g_input_values!$D$2:$D$4),MAX(g_input_values!$D$2:$D$4))</f>
        <v>20</v>
      </c>
      <c r="AX31" s="89">
        <f ca="1">RANDBETWEEN(MIN(g_input_values!$D$2:$D$4),MAX(g_input_values!$D$2:$D$4))</f>
        <v>29</v>
      </c>
      <c r="AY31" s="89">
        <f ca="1">RANDBETWEEN(MIN(g_input_values!$D$2:$D$4),MAX(g_input_values!$D$2:$D$4))</f>
        <v>49</v>
      </c>
      <c r="AZ31" s="89">
        <f ca="1">RANDBETWEEN(MIN(g_input_values!$D$2:$D$4),MAX(g_input_values!$D$2:$D$4))</f>
        <v>55</v>
      </c>
      <c r="BA31" s="89">
        <f ca="1">RANDBETWEEN(MIN(g_input_values!$D$2:$D$4),MAX(g_input_values!$D$2:$D$4))</f>
        <v>48</v>
      </c>
      <c r="BB31" s="89">
        <f ca="1">RANDBETWEEN(MIN(g_input_values!$D$2:$D$4),MAX(g_input_values!$D$2:$D$4))</f>
        <v>34</v>
      </c>
      <c r="BC31" s="89">
        <f ca="1">RANDBETWEEN(MIN(g_input_values!$D$2:$D$4),MAX(g_input_values!$D$2:$D$4))</f>
        <v>37</v>
      </c>
      <c r="BD31" s="89">
        <f ca="1">RANDBETWEEN(MIN(g_input_values!$D$2:$D$4),MAX(g_input_values!$D$2:$D$4))</f>
        <v>32</v>
      </c>
      <c r="BE31" s="89">
        <f ca="1">RANDBETWEEN(MIN(g_input_values!$D$2:$D$4),MAX(g_input_values!$D$2:$D$4))</f>
        <v>23</v>
      </c>
      <c r="BF31" s="89">
        <f ca="1">RANDBETWEEN(MIN(g_input_values!$D$2:$D$4),MAX(g_input_values!$D$2:$D$4))</f>
        <v>39</v>
      </c>
      <c r="BG31" s="89">
        <f ca="1">RANDBETWEEN(MIN(g_input_values!$D$2:$D$4),MAX(g_input_values!$D$2:$D$4))</f>
        <v>26</v>
      </c>
      <c r="BH31" s="89">
        <f ca="1">RANDBETWEEN(MIN(g_input_values!$D$2:$D$4),MAX(g_input_values!$D$2:$D$4))</f>
        <v>38</v>
      </c>
      <c r="BI31" s="89">
        <f ca="1">RANDBETWEEN(MIN(g_input_values!$D$2:$D$4),MAX(g_input_values!$D$2:$D$4))</f>
        <v>44</v>
      </c>
      <c r="BJ31" s="79">
        <f t="shared" ca="1" si="6"/>
        <v>38.300000000000004</v>
      </c>
      <c r="BK31" s="79">
        <f t="shared" ca="1" si="7"/>
        <v>12.3</v>
      </c>
      <c r="BL31" s="86">
        <f t="shared" ca="1" si="8"/>
        <v>0.32114882506527415</v>
      </c>
    </row>
    <row r="32" spans="1:64" ht="15.75" customHeight="1" x14ac:dyDescent="0.25">
      <c r="A32" s="89" t="s">
        <v>106</v>
      </c>
      <c r="B32" s="91">
        <v>365</v>
      </c>
      <c r="C32" s="89" t="s">
        <v>111</v>
      </c>
      <c r="J32" s="143"/>
      <c r="K32" s="89" t="s">
        <v>7</v>
      </c>
      <c r="L32" s="89">
        <f ca="1">RANDBETWEEN(MIN(g_input_values!$D$2:$D$4),MAX(g_input_values!$D$2:$D$4))</f>
        <v>43</v>
      </c>
      <c r="M32" s="89">
        <f ca="1">RANDBETWEEN(MIN(g_input_values!$D$2:$D$4),MAX(g_input_values!$D$2:$D$4))</f>
        <v>40</v>
      </c>
      <c r="N32" s="89">
        <f ca="1">RANDBETWEEN(MIN(g_input_values!$D$2:$D$4),MAX(g_input_values!$D$2:$D$4))</f>
        <v>45</v>
      </c>
      <c r="O32" s="89">
        <f ca="1">RANDBETWEEN(MIN(g_input_values!$D$2:$D$4),MAX(g_input_values!$D$2:$D$4))</f>
        <v>42</v>
      </c>
      <c r="P32" s="89">
        <f ca="1">RANDBETWEEN(MIN(g_input_values!$D$2:$D$4),MAX(g_input_values!$D$2:$D$4))</f>
        <v>42</v>
      </c>
      <c r="Q32" s="89">
        <f ca="1">RANDBETWEEN(MIN(g_input_values!$D$2:$D$4),MAX(g_input_values!$D$2:$D$4))</f>
        <v>48</v>
      </c>
      <c r="R32" s="89">
        <f ca="1">RANDBETWEEN(MIN(g_input_values!$D$2:$D$4),MAX(g_input_values!$D$2:$D$4))</f>
        <v>51</v>
      </c>
      <c r="S32" s="89">
        <f ca="1">RANDBETWEEN(MIN(g_input_values!$D$2:$D$4),MAX(g_input_values!$D$2:$D$4))</f>
        <v>56</v>
      </c>
      <c r="T32" s="89">
        <f ca="1">RANDBETWEEN(MIN(g_input_values!$D$2:$D$4),MAX(g_input_values!$D$2:$D$4))</f>
        <v>55</v>
      </c>
      <c r="U32" s="89">
        <f ca="1">RANDBETWEEN(MIN(g_input_values!$D$2:$D$4),MAX(g_input_values!$D$2:$D$4))</f>
        <v>36</v>
      </c>
      <c r="V32" s="89">
        <f ca="1">RANDBETWEEN(MIN(g_input_values!$D$2:$D$4),MAX(g_input_values!$D$2:$D$4))</f>
        <v>56</v>
      </c>
      <c r="W32" s="89">
        <f ca="1">RANDBETWEEN(MIN(g_input_values!$D$2:$D$4),MAX(g_input_values!$D$2:$D$4))</f>
        <v>50</v>
      </c>
      <c r="X32" s="89">
        <f ca="1">RANDBETWEEN(MIN(g_input_values!$D$2:$D$4),MAX(g_input_values!$D$2:$D$4))</f>
        <v>28</v>
      </c>
      <c r="Y32" s="89">
        <f ca="1">RANDBETWEEN(MIN(g_input_values!$D$2:$D$4),MAX(g_input_values!$D$2:$D$4))</f>
        <v>57</v>
      </c>
      <c r="Z32" s="89">
        <f ca="1">RANDBETWEEN(MIN(g_input_values!$D$2:$D$4),MAX(g_input_values!$D$2:$D$4))</f>
        <v>48</v>
      </c>
      <c r="AA32" s="89">
        <f ca="1">RANDBETWEEN(MIN(g_input_values!$D$2:$D$4),MAX(g_input_values!$D$2:$D$4))</f>
        <v>48</v>
      </c>
      <c r="AB32" s="89">
        <f ca="1">RANDBETWEEN(MIN(g_input_values!$D$2:$D$4),MAX(g_input_values!$D$2:$D$4))</f>
        <v>51</v>
      </c>
      <c r="AC32" s="89">
        <f ca="1">RANDBETWEEN(MIN(g_input_values!$D$2:$D$4),MAX(g_input_values!$D$2:$D$4))</f>
        <v>18</v>
      </c>
      <c r="AD32" s="89">
        <f ca="1">RANDBETWEEN(MIN(g_input_values!$D$2:$D$4),MAX(g_input_values!$D$2:$D$4))</f>
        <v>30</v>
      </c>
      <c r="AE32" s="89">
        <f ca="1">RANDBETWEEN(MIN(g_input_values!$D$2:$D$4),MAX(g_input_values!$D$2:$D$4))</f>
        <v>42</v>
      </c>
      <c r="AF32" s="89">
        <f ca="1">RANDBETWEEN(MIN(g_input_values!$D$2:$D$4),MAX(g_input_values!$D$2:$D$4))</f>
        <v>30</v>
      </c>
      <c r="AG32" s="89">
        <f ca="1">RANDBETWEEN(MIN(g_input_values!$D$2:$D$4),MAX(g_input_values!$D$2:$D$4))</f>
        <v>17</v>
      </c>
      <c r="AH32" s="89">
        <f ca="1">RANDBETWEEN(MIN(g_input_values!$D$2:$D$4),MAX(g_input_values!$D$2:$D$4))</f>
        <v>35</v>
      </c>
      <c r="AI32" s="89">
        <f ca="1">RANDBETWEEN(MIN(g_input_values!$D$2:$D$4),MAX(g_input_values!$D$2:$D$4))</f>
        <v>36</v>
      </c>
      <c r="AJ32" s="89">
        <f ca="1">RANDBETWEEN(MIN(g_input_values!$D$2:$D$4),MAX(g_input_values!$D$2:$D$4))</f>
        <v>36</v>
      </c>
      <c r="AK32" s="89">
        <f ca="1">RANDBETWEEN(MIN(g_input_values!$D$2:$D$4),MAX(g_input_values!$D$2:$D$4))</f>
        <v>33</v>
      </c>
      <c r="AL32" s="89">
        <f ca="1">RANDBETWEEN(MIN(g_input_values!$D$2:$D$4),MAX(g_input_values!$D$2:$D$4))</f>
        <v>43</v>
      </c>
      <c r="AM32" s="89">
        <f ca="1">RANDBETWEEN(MIN(g_input_values!$D$2:$D$4),MAX(g_input_values!$D$2:$D$4))</f>
        <v>23</v>
      </c>
      <c r="AN32" s="89">
        <f ca="1">RANDBETWEEN(MIN(g_input_values!$D$2:$D$4),MAX(g_input_values!$D$2:$D$4))</f>
        <v>44</v>
      </c>
      <c r="AO32" s="89">
        <f ca="1">RANDBETWEEN(MIN(g_input_values!$D$2:$D$4),MAX(g_input_values!$D$2:$D$4))</f>
        <v>37</v>
      </c>
      <c r="AP32" s="89">
        <f ca="1">RANDBETWEEN(MIN(g_input_values!$D$2:$D$4),MAX(g_input_values!$D$2:$D$4))</f>
        <v>39</v>
      </c>
      <c r="AQ32" s="89">
        <f ca="1">RANDBETWEEN(MIN(g_input_values!$D$2:$D$4),MAX(g_input_values!$D$2:$D$4))</f>
        <v>18</v>
      </c>
      <c r="AR32" s="89">
        <f ca="1">RANDBETWEEN(MIN(g_input_values!$D$2:$D$4),MAX(g_input_values!$D$2:$D$4))</f>
        <v>24</v>
      </c>
      <c r="AS32" s="89">
        <f ca="1">RANDBETWEEN(MIN(g_input_values!$D$2:$D$4),MAX(g_input_values!$D$2:$D$4))</f>
        <v>27</v>
      </c>
      <c r="AT32" s="89">
        <f ca="1">RANDBETWEEN(MIN(g_input_values!$D$2:$D$4),MAX(g_input_values!$D$2:$D$4))</f>
        <v>44</v>
      </c>
      <c r="AU32" s="89">
        <f ca="1">RANDBETWEEN(MIN(g_input_values!$D$2:$D$4),MAX(g_input_values!$D$2:$D$4))</f>
        <v>50</v>
      </c>
      <c r="AV32" s="89">
        <f ca="1">RANDBETWEEN(MIN(g_input_values!$D$2:$D$4),MAX(g_input_values!$D$2:$D$4))</f>
        <v>43</v>
      </c>
      <c r="AW32" s="89">
        <f ca="1">RANDBETWEEN(MIN(g_input_values!$D$2:$D$4),MAX(g_input_values!$D$2:$D$4))</f>
        <v>21</v>
      </c>
      <c r="AX32" s="89">
        <f ca="1">RANDBETWEEN(MIN(g_input_values!$D$2:$D$4),MAX(g_input_values!$D$2:$D$4))</f>
        <v>45</v>
      </c>
      <c r="AY32" s="89">
        <f ca="1">RANDBETWEEN(MIN(g_input_values!$D$2:$D$4),MAX(g_input_values!$D$2:$D$4))</f>
        <v>37</v>
      </c>
      <c r="AZ32" s="89">
        <f ca="1">RANDBETWEEN(MIN(g_input_values!$D$2:$D$4),MAX(g_input_values!$D$2:$D$4))</f>
        <v>51</v>
      </c>
      <c r="BA32" s="89">
        <f ca="1">RANDBETWEEN(MIN(g_input_values!$D$2:$D$4),MAX(g_input_values!$D$2:$D$4))</f>
        <v>54</v>
      </c>
      <c r="BB32" s="89">
        <f ca="1">RANDBETWEEN(MIN(g_input_values!$D$2:$D$4),MAX(g_input_values!$D$2:$D$4))</f>
        <v>42</v>
      </c>
      <c r="BC32" s="89">
        <f ca="1">RANDBETWEEN(MIN(g_input_values!$D$2:$D$4),MAX(g_input_values!$D$2:$D$4))</f>
        <v>33</v>
      </c>
      <c r="BD32" s="89">
        <f ca="1">RANDBETWEEN(MIN(g_input_values!$D$2:$D$4),MAX(g_input_values!$D$2:$D$4))</f>
        <v>58</v>
      </c>
      <c r="BE32" s="89">
        <f ca="1">RANDBETWEEN(MIN(g_input_values!$D$2:$D$4),MAX(g_input_values!$D$2:$D$4))</f>
        <v>44</v>
      </c>
      <c r="BF32" s="89">
        <f ca="1">RANDBETWEEN(MIN(g_input_values!$D$2:$D$4),MAX(g_input_values!$D$2:$D$4))</f>
        <v>52</v>
      </c>
      <c r="BG32" s="89">
        <f ca="1">RANDBETWEEN(MIN(g_input_values!$D$2:$D$4),MAX(g_input_values!$D$2:$D$4))</f>
        <v>44</v>
      </c>
      <c r="BH32" s="89">
        <f ca="1">RANDBETWEEN(MIN(g_input_values!$D$2:$D$4),MAX(g_input_values!$D$2:$D$4))</f>
        <v>43</v>
      </c>
      <c r="BI32" s="89">
        <f ca="1">RANDBETWEEN(MIN(g_input_values!$D$2:$D$4),MAX(g_input_values!$D$2:$D$4))</f>
        <v>21</v>
      </c>
      <c r="BJ32" s="79">
        <f t="shared" ca="1" si="6"/>
        <v>40.200000000000003</v>
      </c>
      <c r="BK32" s="79">
        <f t="shared" ca="1" si="7"/>
        <v>11.1</v>
      </c>
      <c r="BL32" s="86">
        <f t="shared" ca="1" si="8"/>
        <v>0.27611940298507459</v>
      </c>
    </row>
    <row r="33" spans="1:64" ht="15.75" customHeight="1" x14ac:dyDescent="0.25">
      <c r="A33" s="89" t="s">
        <v>107</v>
      </c>
      <c r="B33" s="91">
        <v>715</v>
      </c>
      <c r="C33" s="89" t="s">
        <v>112</v>
      </c>
      <c r="J33" s="143"/>
      <c r="K33" s="89" t="s">
        <v>34</v>
      </c>
      <c r="L33" s="89">
        <f ca="1">RANDBETWEEN(MIN(g_input_values!$D$2:$D$4),MAX(g_input_values!$D$2:$D$4))</f>
        <v>48</v>
      </c>
      <c r="M33" s="89">
        <f ca="1">RANDBETWEEN(MIN(g_input_values!$D$2:$D$4),MAX(g_input_values!$D$2:$D$4))</f>
        <v>48</v>
      </c>
      <c r="N33" s="89">
        <f ca="1">RANDBETWEEN(MIN(g_input_values!$D$2:$D$4),MAX(g_input_values!$D$2:$D$4))</f>
        <v>60</v>
      </c>
      <c r="O33" s="89">
        <f ca="1">RANDBETWEEN(MIN(g_input_values!$D$2:$D$4),MAX(g_input_values!$D$2:$D$4))</f>
        <v>45</v>
      </c>
      <c r="P33" s="89">
        <f ca="1">RANDBETWEEN(MIN(g_input_values!$D$2:$D$4),MAX(g_input_values!$D$2:$D$4))</f>
        <v>35</v>
      </c>
      <c r="Q33" s="89">
        <f ca="1">RANDBETWEEN(MIN(g_input_values!$D$2:$D$4),MAX(g_input_values!$D$2:$D$4))</f>
        <v>55</v>
      </c>
      <c r="R33" s="89">
        <f ca="1">RANDBETWEEN(MIN(g_input_values!$D$2:$D$4),MAX(g_input_values!$D$2:$D$4))</f>
        <v>24</v>
      </c>
      <c r="S33" s="89">
        <f ca="1">RANDBETWEEN(MIN(g_input_values!$D$2:$D$4),MAX(g_input_values!$D$2:$D$4))</f>
        <v>35</v>
      </c>
      <c r="T33" s="89">
        <f ca="1">RANDBETWEEN(MIN(g_input_values!$D$2:$D$4),MAX(g_input_values!$D$2:$D$4))</f>
        <v>22</v>
      </c>
      <c r="U33" s="89">
        <f ca="1">RANDBETWEEN(MIN(g_input_values!$D$2:$D$4),MAX(g_input_values!$D$2:$D$4))</f>
        <v>39</v>
      </c>
      <c r="V33" s="89">
        <f ca="1">RANDBETWEEN(MIN(g_input_values!$D$2:$D$4),MAX(g_input_values!$D$2:$D$4))</f>
        <v>60</v>
      </c>
      <c r="W33" s="89">
        <f ca="1">RANDBETWEEN(MIN(g_input_values!$D$2:$D$4),MAX(g_input_values!$D$2:$D$4))</f>
        <v>35</v>
      </c>
      <c r="X33" s="89">
        <f ca="1">RANDBETWEEN(MIN(g_input_values!$D$2:$D$4),MAX(g_input_values!$D$2:$D$4))</f>
        <v>29</v>
      </c>
      <c r="Y33" s="89">
        <f ca="1">RANDBETWEEN(MIN(g_input_values!$D$2:$D$4),MAX(g_input_values!$D$2:$D$4))</f>
        <v>48</v>
      </c>
      <c r="Z33" s="89">
        <f ca="1">RANDBETWEEN(MIN(g_input_values!$D$2:$D$4),MAX(g_input_values!$D$2:$D$4))</f>
        <v>31</v>
      </c>
      <c r="AA33" s="89">
        <f ca="1">RANDBETWEEN(MIN(g_input_values!$D$2:$D$4),MAX(g_input_values!$D$2:$D$4))</f>
        <v>41</v>
      </c>
      <c r="AB33" s="89">
        <f ca="1">RANDBETWEEN(MIN(g_input_values!$D$2:$D$4),MAX(g_input_values!$D$2:$D$4))</f>
        <v>25</v>
      </c>
      <c r="AC33" s="89">
        <f ca="1">RANDBETWEEN(MIN(g_input_values!$D$2:$D$4),MAX(g_input_values!$D$2:$D$4))</f>
        <v>22</v>
      </c>
      <c r="AD33" s="89">
        <f ca="1">RANDBETWEEN(MIN(g_input_values!$D$2:$D$4),MAX(g_input_values!$D$2:$D$4))</f>
        <v>30</v>
      </c>
      <c r="AE33" s="89">
        <f ca="1">RANDBETWEEN(MIN(g_input_values!$D$2:$D$4),MAX(g_input_values!$D$2:$D$4))</f>
        <v>60</v>
      </c>
      <c r="AF33" s="89">
        <f ca="1">RANDBETWEEN(MIN(g_input_values!$D$2:$D$4),MAX(g_input_values!$D$2:$D$4))</f>
        <v>21</v>
      </c>
      <c r="AG33" s="89">
        <f ca="1">RANDBETWEEN(MIN(g_input_values!$D$2:$D$4),MAX(g_input_values!$D$2:$D$4))</f>
        <v>33</v>
      </c>
      <c r="AH33" s="89">
        <f ca="1">RANDBETWEEN(MIN(g_input_values!$D$2:$D$4),MAX(g_input_values!$D$2:$D$4))</f>
        <v>36</v>
      </c>
      <c r="AI33" s="89">
        <f ca="1">RANDBETWEEN(MIN(g_input_values!$D$2:$D$4),MAX(g_input_values!$D$2:$D$4))</f>
        <v>20</v>
      </c>
      <c r="AJ33" s="89">
        <f ca="1">RANDBETWEEN(MIN(g_input_values!$D$2:$D$4),MAX(g_input_values!$D$2:$D$4))</f>
        <v>43</v>
      </c>
      <c r="AK33" s="89">
        <f ca="1">RANDBETWEEN(MIN(g_input_values!$D$2:$D$4),MAX(g_input_values!$D$2:$D$4))</f>
        <v>40</v>
      </c>
      <c r="AL33" s="89">
        <f ca="1">RANDBETWEEN(MIN(g_input_values!$D$2:$D$4),MAX(g_input_values!$D$2:$D$4))</f>
        <v>49</v>
      </c>
      <c r="AM33" s="89">
        <f ca="1">RANDBETWEEN(MIN(g_input_values!$D$2:$D$4),MAX(g_input_values!$D$2:$D$4))</f>
        <v>48</v>
      </c>
      <c r="AN33" s="89">
        <f ca="1">RANDBETWEEN(MIN(g_input_values!$D$2:$D$4),MAX(g_input_values!$D$2:$D$4))</f>
        <v>18</v>
      </c>
      <c r="AO33" s="89">
        <f ca="1">RANDBETWEEN(MIN(g_input_values!$D$2:$D$4),MAX(g_input_values!$D$2:$D$4))</f>
        <v>57</v>
      </c>
      <c r="AP33" s="89">
        <f ca="1">RANDBETWEEN(MIN(g_input_values!$D$2:$D$4),MAX(g_input_values!$D$2:$D$4))</f>
        <v>27</v>
      </c>
      <c r="AQ33" s="89">
        <f ca="1">RANDBETWEEN(MIN(g_input_values!$D$2:$D$4),MAX(g_input_values!$D$2:$D$4))</f>
        <v>21</v>
      </c>
      <c r="AR33" s="89">
        <f ca="1">RANDBETWEEN(MIN(g_input_values!$D$2:$D$4),MAX(g_input_values!$D$2:$D$4))</f>
        <v>41</v>
      </c>
      <c r="AS33" s="89">
        <f ca="1">RANDBETWEEN(MIN(g_input_values!$D$2:$D$4),MAX(g_input_values!$D$2:$D$4))</f>
        <v>27</v>
      </c>
      <c r="AT33" s="89">
        <f ca="1">RANDBETWEEN(MIN(g_input_values!$D$2:$D$4),MAX(g_input_values!$D$2:$D$4))</f>
        <v>52</v>
      </c>
      <c r="AU33" s="89">
        <f ca="1">RANDBETWEEN(MIN(g_input_values!$D$2:$D$4),MAX(g_input_values!$D$2:$D$4))</f>
        <v>42</v>
      </c>
      <c r="AV33" s="89">
        <f ca="1">RANDBETWEEN(MIN(g_input_values!$D$2:$D$4),MAX(g_input_values!$D$2:$D$4))</f>
        <v>26</v>
      </c>
      <c r="AW33" s="89">
        <f ca="1">RANDBETWEEN(MIN(g_input_values!$D$2:$D$4),MAX(g_input_values!$D$2:$D$4))</f>
        <v>17</v>
      </c>
      <c r="AX33" s="89">
        <f ca="1">RANDBETWEEN(MIN(g_input_values!$D$2:$D$4),MAX(g_input_values!$D$2:$D$4))</f>
        <v>42</v>
      </c>
      <c r="AY33" s="89">
        <f ca="1">RANDBETWEEN(MIN(g_input_values!$D$2:$D$4),MAX(g_input_values!$D$2:$D$4))</f>
        <v>38</v>
      </c>
      <c r="AZ33" s="89">
        <f ca="1">RANDBETWEEN(MIN(g_input_values!$D$2:$D$4),MAX(g_input_values!$D$2:$D$4))</f>
        <v>20</v>
      </c>
      <c r="BA33" s="89">
        <f ca="1">RANDBETWEEN(MIN(g_input_values!$D$2:$D$4),MAX(g_input_values!$D$2:$D$4))</f>
        <v>50</v>
      </c>
      <c r="BB33" s="89">
        <f ca="1">RANDBETWEEN(MIN(g_input_values!$D$2:$D$4),MAX(g_input_values!$D$2:$D$4))</f>
        <v>48</v>
      </c>
      <c r="BC33" s="89">
        <f ca="1">RANDBETWEEN(MIN(g_input_values!$D$2:$D$4),MAX(g_input_values!$D$2:$D$4))</f>
        <v>50</v>
      </c>
      <c r="BD33" s="89">
        <f ca="1">RANDBETWEEN(MIN(g_input_values!$D$2:$D$4),MAX(g_input_values!$D$2:$D$4))</f>
        <v>25</v>
      </c>
      <c r="BE33" s="89">
        <f ca="1">RANDBETWEEN(MIN(g_input_values!$D$2:$D$4),MAX(g_input_values!$D$2:$D$4))</f>
        <v>44</v>
      </c>
      <c r="BF33" s="89">
        <f ca="1">RANDBETWEEN(MIN(g_input_values!$D$2:$D$4),MAX(g_input_values!$D$2:$D$4))</f>
        <v>18</v>
      </c>
      <c r="BG33" s="89">
        <f ca="1">RANDBETWEEN(MIN(g_input_values!$D$2:$D$4),MAX(g_input_values!$D$2:$D$4))</f>
        <v>18</v>
      </c>
      <c r="BH33" s="89">
        <f ca="1">RANDBETWEEN(MIN(g_input_values!$D$2:$D$4),MAX(g_input_values!$D$2:$D$4))</f>
        <v>19</v>
      </c>
      <c r="BI33" s="89">
        <f ca="1">RANDBETWEEN(MIN(g_input_values!$D$2:$D$4),MAX(g_input_values!$D$2:$D$4))</f>
        <v>19</v>
      </c>
      <c r="BJ33" s="79">
        <f t="shared" ca="1" si="6"/>
        <v>36.1</v>
      </c>
      <c r="BK33" s="79">
        <f t="shared" ca="1" si="7"/>
        <v>13.1</v>
      </c>
      <c r="BL33" s="86">
        <f t="shared" ca="1" si="8"/>
        <v>0.36288088642659277</v>
      </c>
    </row>
    <row r="34" spans="1:64" ht="15.75" customHeight="1" x14ac:dyDescent="0.25">
      <c r="A34" s="89" t="s">
        <v>108</v>
      </c>
      <c r="B34" s="89">
        <v>1065</v>
      </c>
      <c r="C34" s="89" t="s">
        <v>113</v>
      </c>
      <c r="J34" s="143"/>
      <c r="K34" s="89" t="s">
        <v>35</v>
      </c>
      <c r="L34" s="89">
        <f ca="1">RANDBETWEEN(MIN(g_input_values!$E$2:$E$4),MAX(g_input_values!$E$2:$E$4))</f>
        <v>26</v>
      </c>
      <c r="M34" s="89">
        <f ca="1">RANDBETWEEN(MIN(g_input_values!$E$2:$E$4),MAX(g_input_values!$E$2:$E$4))</f>
        <v>38</v>
      </c>
      <c r="N34" s="89">
        <f ca="1">RANDBETWEEN(MIN(g_input_values!$E$2:$E$4),MAX(g_input_values!$E$2:$E$4))</f>
        <v>62</v>
      </c>
      <c r="O34" s="89">
        <f ca="1">RANDBETWEEN(MIN(g_input_values!$E$2:$E$4),MAX(g_input_values!$E$2:$E$4))</f>
        <v>24</v>
      </c>
      <c r="P34" s="89">
        <f ca="1">RANDBETWEEN(MIN(g_input_values!$E$2:$E$4),MAX(g_input_values!$E$2:$E$4))</f>
        <v>62</v>
      </c>
      <c r="Q34" s="89">
        <f ca="1">RANDBETWEEN(MIN(g_input_values!$E$2:$E$4),MAX(g_input_values!$E$2:$E$4))</f>
        <v>61</v>
      </c>
      <c r="R34" s="89">
        <f ca="1">RANDBETWEEN(MIN(g_input_values!$E$2:$E$4),MAX(g_input_values!$E$2:$E$4))</f>
        <v>60</v>
      </c>
      <c r="S34" s="89">
        <f ca="1">RANDBETWEEN(MIN(g_input_values!$E$2:$E$4),MAX(g_input_values!$E$2:$E$4))</f>
        <v>27</v>
      </c>
      <c r="T34" s="89">
        <f ca="1">RANDBETWEEN(MIN(g_input_values!$E$2:$E$4),MAX(g_input_values!$E$2:$E$4))</f>
        <v>28</v>
      </c>
      <c r="U34" s="89">
        <f ca="1">RANDBETWEEN(MIN(g_input_values!$E$2:$E$4),MAX(g_input_values!$E$2:$E$4))</f>
        <v>46</v>
      </c>
      <c r="V34" s="89">
        <f ca="1">RANDBETWEEN(MIN(g_input_values!$E$2:$E$4),MAX(g_input_values!$E$2:$E$4))</f>
        <v>50</v>
      </c>
      <c r="W34" s="89">
        <f ca="1">RANDBETWEEN(MIN(g_input_values!$E$2:$E$4),MAX(g_input_values!$E$2:$E$4))</f>
        <v>27</v>
      </c>
      <c r="X34" s="89">
        <f ca="1">RANDBETWEEN(MIN(g_input_values!$E$2:$E$4),MAX(g_input_values!$E$2:$E$4))</f>
        <v>45</v>
      </c>
      <c r="Y34" s="89">
        <f ca="1">RANDBETWEEN(MIN(g_input_values!$E$2:$E$4),MAX(g_input_values!$E$2:$E$4))</f>
        <v>62</v>
      </c>
      <c r="Z34" s="89">
        <f ca="1">RANDBETWEEN(MIN(g_input_values!$E$2:$E$4),MAX(g_input_values!$E$2:$E$4))</f>
        <v>54</v>
      </c>
      <c r="AA34" s="89">
        <f ca="1">RANDBETWEEN(MIN(g_input_values!$E$2:$E$4),MAX(g_input_values!$E$2:$E$4))</f>
        <v>60</v>
      </c>
      <c r="AB34" s="89">
        <f ca="1">RANDBETWEEN(MIN(g_input_values!$E$2:$E$4),MAX(g_input_values!$E$2:$E$4))</f>
        <v>38</v>
      </c>
      <c r="AC34" s="89">
        <f ca="1">RANDBETWEEN(MIN(g_input_values!$E$2:$E$4),MAX(g_input_values!$E$2:$E$4))</f>
        <v>36</v>
      </c>
      <c r="AD34" s="89">
        <f ca="1">RANDBETWEEN(MIN(g_input_values!$E$2:$E$4),MAX(g_input_values!$E$2:$E$4))</f>
        <v>60</v>
      </c>
      <c r="AE34" s="89">
        <f ca="1">RANDBETWEEN(MIN(g_input_values!$E$2:$E$4),MAX(g_input_values!$E$2:$E$4))</f>
        <v>41</v>
      </c>
      <c r="AF34" s="89">
        <f ca="1">RANDBETWEEN(MIN(g_input_values!$E$2:$E$4),MAX(g_input_values!$E$2:$E$4))</f>
        <v>29</v>
      </c>
      <c r="AG34" s="89">
        <f ca="1">RANDBETWEEN(MIN(g_input_values!$E$2:$E$4),MAX(g_input_values!$E$2:$E$4))</f>
        <v>60</v>
      </c>
      <c r="AH34" s="89">
        <f ca="1">RANDBETWEEN(MIN(g_input_values!$E$2:$E$4),MAX(g_input_values!$E$2:$E$4))</f>
        <v>50</v>
      </c>
      <c r="AI34" s="89">
        <f ca="1">RANDBETWEEN(MIN(g_input_values!$E$2:$E$4),MAX(g_input_values!$E$2:$E$4))</f>
        <v>47</v>
      </c>
      <c r="AJ34" s="89">
        <f ca="1">RANDBETWEEN(MIN(g_input_values!$E$2:$E$4),MAX(g_input_values!$E$2:$E$4))</f>
        <v>39</v>
      </c>
      <c r="AK34" s="89">
        <f ca="1">RANDBETWEEN(MIN(g_input_values!$E$2:$E$4),MAX(g_input_values!$E$2:$E$4))</f>
        <v>64</v>
      </c>
      <c r="AL34" s="89">
        <f ca="1">RANDBETWEEN(MIN(g_input_values!$E$2:$E$4),MAX(g_input_values!$E$2:$E$4))</f>
        <v>56</v>
      </c>
      <c r="AM34" s="89">
        <f ca="1">RANDBETWEEN(MIN(g_input_values!$E$2:$E$4),MAX(g_input_values!$E$2:$E$4))</f>
        <v>36</v>
      </c>
      <c r="AN34" s="89">
        <f ca="1">RANDBETWEEN(MIN(g_input_values!$E$2:$E$4),MAX(g_input_values!$E$2:$E$4))</f>
        <v>33</v>
      </c>
      <c r="AO34" s="89">
        <f ca="1">RANDBETWEEN(MIN(g_input_values!$E$2:$E$4),MAX(g_input_values!$E$2:$E$4))</f>
        <v>53</v>
      </c>
      <c r="AP34" s="89">
        <f ca="1">RANDBETWEEN(MIN(g_input_values!$E$2:$E$4),MAX(g_input_values!$E$2:$E$4))</f>
        <v>48</v>
      </c>
      <c r="AQ34" s="89">
        <f ca="1">RANDBETWEEN(MIN(g_input_values!$E$2:$E$4),MAX(g_input_values!$E$2:$E$4))</f>
        <v>51</v>
      </c>
      <c r="AR34" s="89">
        <f ca="1">RANDBETWEEN(MIN(g_input_values!$E$2:$E$4),MAX(g_input_values!$E$2:$E$4))</f>
        <v>38</v>
      </c>
      <c r="AS34" s="89">
        <f ca="1">RANDBETWEEN(MIN(g_input_values!$E$2:$E$4),MAX(g_input_values!$E$2:$E$4))</f>
        <v>37</v>
      </c>
      <c r="AT34" s="89">
        <f ca="1">RANDBETWEEN(MIN(g_input_values!$E$2:$E$4),MAX(g_input_values!$E$2:$E$4))</f>
        <v>53</v>
      </c>
      <c r="AU34" s="89">
        <f ca="1">RANDBETWEEN(MIN(g_input_values!$E$2:$E$4),MAX(g_input_values!$E$2:$E$4))</f>
        <v>25</v>
      </c>
      <c r="AV34" s="89">
        <f ca="1">RANDBETWEEN(MIN(g_input_values!$E$2:$E$4),MAX(g_input_values!$E$2:$E$4))</f>
        <v>41</v>
      </c>
      <c r="AW34" s="89">
        <f ca="1">RANDBETWEEN(MIN(g_input_values!$E$2:$E$4),MAX(g_input_values!$E$2:$E$4))</f>
        <v>19</v>
      </c>
      <c r="AX34" s="89">
        <f ca="1">RANDBETWEEN(MIN(g_input_values!$E$2:$E$4),MAX(g_input_values!$E$2:$E$4))</f>
        <v>34</v>
      </c>
      <c r="AY34" s="89">
        <f ca="1">RANDBETWEEN(MIN(g_input_values!$E$2:$E$4),MAX(g_input_values!$E$2:$E$4))</f>
        <v>27</v>
      </c>
      <c r="AZ34" s="89">
        <f ca="1">RANDBETWEEN(MIN(g_input_values!$E$2:$E$4),MAX(g_input_values!$E$2:$E$4))</f>
        <v>45</v>
      </c>
      <c r="BA34" s="89">
        <f ca="1">RANDBETWEEN(MIN(g_input_values!$E$2:$E$4),MAX(g_input_values!$E$2:$E$4))</f>
        <v>32</v>
      </c>
      <c r="BB34" s="89">
        <f ca="1">RANDBETWEEN(MIN(g_input_values!$E$2:$E$4),MAX(g_input_values!$E$2:$E$4))</f>
        <v>34</v>
      </c>
      <c r="BC34" s="89">
        <f ca="1">RANDBETWEEN(MIN(g_input_values!$E$2:$E$4),MAX(g_input_values!$E$2:$E$4))</f>
        <v>23</v>
      </c>
      <c r="BD34" s="89">
        <f ca="1">RANDBETWEEN(MIN(g_input_values!$E$2:$E$4),MAX(g_input_values!$E$2:$E$4))</f>
        <v>53</v>
      </c>
      <c r="BE34" s="89">
        <f ca="1">RANDBETWEEN(MIN(g_input_values!$E$2:$E$4),MAX(g_input_values!$E$2:$E$4))</f>
        <v>53</v>
      </c>
      <c r="BF34" s="89">
        <f ca="1">RANDBETWEEN(MIN(g_input_values!$E$2:$E$4),MAX(g_input_values!$E$2:$E$4))</f>
        <v>25</v>
      </c>
      <c r="BG34" s="89">
        <f ca="1">RANDBETWEEN(MIN(g_input_values!$E$2:$E$4),MAX(g_input_values!$E$2:$E$4))</f>
        <v>23</v>
      </c>
      <c r="BH34" s="89">
        <f ca="1">RANDBETWEEN(MIN(g_input_values!$E$2:$E$4),MAX(g_input_values!$E$2:$E$4))</f>
        <v>23</v>
      </c>
      <c r="BI34" s="89">
        <f ca="1">RANDBETWEEN(MIN(g_input_values!$E$2:$E$4),MAX(g_input_values!$E$2:$E$4))</f>
        <v>40</v>
      </c>
      <c r="BJ34" s="79">
        <f t="shared" ca="1" si="6"/>
        <v>42</v>
      </c>
      <c r="BK34" s="79">
        <f t="shared" ca="1" si="7"/>
        <v>13.4</v>
      </c>
      <c r="BL34" s="86">
        <f t="shared" ca="1" si="8"/>
        <v>0.31904761904761908</v>
      </c>
    </row>
    <row r="35" spans="1:64" ht="15.75" customHeight="1" x14ac:dyDescent="0.25">
      <c r="A35" s="89" t="s">
        <v>109</v>
      </c>
      <c r="B35" s="89">
        <v>1415</v>
      </c>
      <c r="C35" s="89" t="s">
        <v>114</v>
      </c>
      <c r="J35" s="143"/>
      <c r="K35" s="89" t="s">
        <v>36</v>
      </c>
      <c r="L35" s="89">
        <f ca="1">RANDBETWEEN(MIN(g_input_values!$F$2:$F$4),MAX(g_input_values!$F$2:$F$4))</f>
        <v>71</v>
      </c>
      <c r="M35" s="89">
        <f ca="1">RANDBETWEEN(MIN(g_input_values!$F$2:$F$4),MAX(g_input_values!$F$2:$F$4))</f>
        <v>74</v>
      </c>
      <c r="N35" s="89">
        <f ca="1">RANDBETWEEN(MIN(g_input_values!$F$2:$F$4),MAX(g_input_values!$F$2:$F$4))</f>
        <v>34</v>
      </c>
      <c r="O35" s="89">
        <f ca="1">RANDBETWEEN(MIN(g_input_values!$F$2:$F$4),MAX(g_input_values!$F$2:$F$4))</f>
        <v>28</v>
      </c>
      <c r="P35" s="89">
        <f ca="1">RANDBETWEEN(MIN(g_input_values!$F$2:$F$4),MAX(g_input_values!$F$2:$F$4))</f>
        <v>57</v>
      </c>
      <c r="Q35" s="89">
        <f ca="1">RANDBETWEEN(MIN(g_input_values!$F$2:$F$4),MAX(g_input_values!$F$2:$F$4))</f>
        <v>68</v>
      </c>
      <c r="R35" s="89">
        <f ca="1">RANDBETWEEN(MIN(g_input_values!$F$2:$F$4),MAX(g_input_values!$F$2:$F$4))</f>
        <v>64</v>
      </c>
      <c r="S35" s="89">
        <f ca="1">RANDBETWEEN(MIN(g_input_values!$F$2:$F$4),MAX(g_input_values!$F$2:$F$4))</f>
        <v>53</v>
      </c>
      <c r="T35" s="89">
        <f ca="1">RANDBETWEEN(MIN(g_input_values!$F$2:$F$4),MAX(g_input_values!$F$2:$F$4))</f>
        <v>77</v>
      </c>
      <c r="U35" s="89">
        <f ca="1">RANDBETWEEN(MIN(g_input_values!$F$2:$F$4),MAX(g_input_values!$F$2:$F$4))</f>
        <v>35</v>
      </c>
      <c r="V35" s="89">
        <f ca="1">RANDBETWEEN(MIN(g_input_values!$F$2:$F$4),MAX(g_input_values!$F$2:$F$4))</f>
        <v>64</v>
      </c>
      <c r="W35" s="89">
        <f ca="1">RANDBETWEEN(MIN(g_input_values!$F$2:$F$4),MAX(g_input_values!$F$2:$F$4))</f>
        <v>35</v>
      </c>
      <c r="X35" s="89">
        <f ca="1">RANDBETWEEN(MIN(g_input_values!$F$2:$F$4),MAX(g_input_values!$F$2:$F$4))</f>
        <v>40</v>
      </c>
      <c r="Y35" s="89">
        <f ca="1">RANDBETWEEN(MIN(g_input_values!$F$2:$F$4),MAX(g_input_values!$F$2:$F$4))</f>
        <v>32</v>
      </c>
      <c r="Z35" s="89">
        <f ca="1">RANDBETWEEN(MIN(g_input_values!$F$2:$F$4),MAX(g_input_values!$F$2:$F$4))</f>
        <v>43</v>
      </c>
      <c r="AA35" s="89">
        <f ca="1">RANDBETWEEN(MIN(g_input_values!$F$2:$F$4),MAX(g_input_values!$F$2:$F$4))</f>
        <v>46</v>
      </c>
      <c r="AB35" s="89">
        <f ca="1">RANDBETWEEN(MIN(g_input_values!$F$2:$F$4),MAX(g_input_values!$F$2:$F$4))</f>
        <v>36</v>
      </c>
      <c r="AC35" s="89">
        <f ca="1">RANDBETWEEN(MIN(g_input_values!$F$2:$F$4),MAX(g_input_values!$F$2:$F$4))</f>
        <v>31</v>
      </c>
      <c r="AD35" s="89">
        <f ca="1">RANDBETWEEN(MIN(g_input_values!$F$2:$F$4),MAX(g_input_values!$F$2:$F$4))</f>
        <v>66</v>
      </c>
      <c r="AE35" s="89">
        <f ca="1">RANDBETWEEN(MIN(g_input_values!$F$2:$F$4),MAX(g_input_values!$F$2:$F$4))</f>
        <v>27</v>
      </c>
      <c r="AF35" s="89">
        <f ca="1">RANDBETWEEN(MIN(g_input_values!$F$2:$F$4),MAX(g_input_values!$F$2:$F$4))</f>
        <v>78</v>
      </c>
      <c r="AG35" s="89">
        <f ca="1">RANDBETWEEN(MIN(g_input_values!$F$2:$F$4),MAX(g_input_values!$F$2:$F$4))</f>
        <v>58</v>
      </c>
      <c r="AH35" s="89">
        <f ca="1">RANDBETWEEN(MIN(g_input_values!$F$2:$F$4),MAX(g_input_values!$F$2:$F$4))</f>
        <v>57</v>
      </c>
      <c r="AI35" s="89">
        <f ca="1">RANDBETWEEN(MIN(g_input_values!$F$2:$F$4),MAX(g_input_values!$F$2:$F$4))</f>
        <v>25</v>
      </c>
      <c r="AJ35" s="89">
        <f ca="1">RANDBETWEEN(MIN(g_input_values!$F$2:$F$4),MAX(g_input_values!$F$2:$F$4))</f>
        <v>72</v>
      </c>
      <c r="AK35" s="89">
        <f ca="1">RANDBETWEEN(MIN(g_input_values!$F$2:$F$4),MAX(g_input_values!$F$2:$F$4))</f>
        <v>34</v>
      </c>
      <c r="AL35" s="89">
        <f ca="1">RANDBETWEEN(MIN(g_input_values!$F$2:$F$4),MAX(g_input_values!$F$2:$F$4))</f>
        <v>26</v>
      </c>
      <c r="AM35" s="89">
        <f ca="1">RANDBETWEEN(MIN(g_input_values!$F$2:$F$4),MAX(g_input_values!$F$2:$F$4))</f>
        <v>66</v>
      </c>
      <c r="AN35" s="89">
        <f ca="1">RANDBETWEEN(MIN(g_input_values!$F$2:$F$4),MAX(g_input_values!$F$2:$F$4))</f>
        <v>26</v>
      </c>
      <c r="AO35" s="89">
        <f ca="1">RANDBETWEEN(MIN(g_input_values!$F$2:$F$4),MAX(g_input_values!$F$2:$F$4))</f>
        <v>24</v>
      </c>
      <c r="AP35" s="89">
        <f ca="1">RANDBETWEEN(MIN(g_input_values!$F$2:$F$4),MAX(g_input_values!$F$2:$F$4))</f>
        <v>67</v>
      </c>
      <c r="AQ35" s="89">
        <f ca="1">RANDBETWEEN(MIN(g_input_values!$F$2:$F$4),MAX(g_input_values!$F$2:$F$4))</f>
        <v>33</v>
      </c>
      <c r="AR35" s="89">
        <f ca="1">RANDBETWEEN(MIN(g_input_values!$F$2:$F$4),MAX(g_input_values!$F$2:$F$4))</f>
        <v>52</v>
      </c>
      <c r="AS35" s="89">
        <f ca="1">RANDBETWEEN(MIN(g_input_values!$F$2:$F$4),MAX(g_input_values!$F$2:$F$4))</f>
        <v>71</v>
      </c>
      <c r="AT35" s="89">
        <f ca="1">RANDBETWEEN(MIN(g_input_values!$F$2:$F$4),MAX(g_input_values!$F$2:$F$4))</f>
        <v>35</v>
      </c>
      <c r="AU35" s="89">
        <f ca="1">RANDBETWEEN(MIN(g_input_values!$F$2:$F$4),MAX(g_input_values!$F$2:$F$4))</f>
        <v>30</v>
      </c>
      <c r="AV35" s="89">
        <f ca="1">RANDBETWEEN(MIN(g_input_values!$F$2:$F$4),MAX(g_input_values!$F$2:$F$4))</f>
        <v>70</v>
      </c>
      <c r="AW35" s="89">
        <f ca="1">RANDBETWEEN(MIN(g_input_values!$F$2:$F$4),MAX(g_input_values!$F$2:$F$4))</f>
        <v>72</v>
      </c>
      <c r="AX35" s="89">
        <f ca="1">RANDBETWEEN(MIN(g_input_values!$F$2:$F$4),MAX(g_input_values!$F$2:$F$4))</f>
        <v>40</v>
      </c>
      <c r="AY35" s="89">
        <f ca="1">RANDBETWEEN(MIN(g_input_values!$F$2:$F$4),MAX(g_input_values!$F$2:$F$4))</f>
        <v>62</v>
      </c>
      <c r="AZ35" s="89">
        <f ca="1">RANDBETWEEN(MIN(g_input_values!$F$2:$F$4),MAX(g_input_values!$F$2:$F$4))</f>
        <v>68</v>
      </c>
      <c r="BA35" s="89">
        <f ca="1">RANDBETWEEN(MIN(g_input_values!$F$2:$F$4),MAX(g_input_values!$F$2:$F$4))</f>
        <v>68</v>
      </c>
      <c r="BB35" s="89">
        <f ca="1">RANDBETWEEN(MIN(g_input_values!$F$2:$F$4),MAX(g_input_values!$F$2:$F$4))</f>
        <v>41</v>
      </c>
      <c r="BC35" s="89">
        <f ca="1">RANDBETWEEN(MIN(g_input_values!$F$2:$F$4),MAX(g_input_values!$F$2:$F$4))</f>
        <v>62</v>
      </c>
      <c r="BD35" s="89">
        <f ca="1">RANDBETWEEN(MIN(g_input_values!$F$2:$F$4),MAX(g_input_values!$F$2:$F$4))</f>
        <v>75</v>
      </c>
      <c r="BE35" s="89">
        <f ca="1">RANDBETWEEN(MIN(g_input_values!$F$2:$F$4),MAX(g_input_values!$F$2:$F$4))</f>
        <v>19</v>
      </c>
      <c r="BF35" s="89">
        <f ca="1">RANDBETWEEN(MIN(g_input_values!$F$2:$F$4),MAX(g_input_values!$F$2:$F$4))</f>
        <v>25</v>
      </c>
      <c r="BG35" s="89">
        <f ca="1">RANDBETWEEN(MIN(g_input_values!$F$2:$F$4),MAX(g_input_values!$F$2:$F$4))</f>
        <v>72</v>
      </c>
      <c r="BH35" s="89">
        <f ca="1">RANDBETWEEN(MIN(g_input_values!$F$2:$F$4),MAX(g_input_values!$F$2:$F$4))</f>
        <v>76</v>
      </c>
      <c r="BI35" s="89">
        <f ca="1">RANDBETWEEN(MIN(g_input_values!$F$2:$F$4),MAX(g_input_values!$F$2:$F$4))</f>
        <v>64</v>
      </c>
      <c r="BJ35" s="79">
        <f t="shared" ca="1" si="6"/>
        <v>51</v>
      </c>
      <c r="BK35" s="79">
        <f t="shared" ca="1" si="7"/>
        <v>18.7</v>
      </c>
      <c r="BL35" s="86">
        <f t="shared" ca="1" si="8"/>
        <v>0.36666666666666664</v>
      </c>
    </row>
    <row r="36" spans="1:64" ht="12.5" x14ac:dyDescent="0.25">
      <c r="A36" s="89" t="s">
        <v>121</v>
      </c>
      <c r="B36" s="91">
        <f>J7</f>
        <v>946.6</v>
      </c>
      <c r="C36" s="89" t="s">
        <v>122</v>
      </c>
      <c r="J36" s="143"/>
      <c r="K36" s="89" t="s">
        <v>37</v>
      </c>
      <c r="L36" s="89">
        <f ca="1">RANDBETWEEN(MIN(g_input_values!$G$2:$G$4),MAX(g_input_values!$G$2:$G$4))</f>
        <v>91</v>
      </c>
      <c r="M36" s="89">
        <f ca="1">RANDBETWEEN(MIN(g_input_values!$G$2:$G$4),MAX(g_input_values!$G$2:$G$4))</f>
        <v>74</v>
      </c>
      <c r="N36" s="89">
        <f ca="1">RANDBETWEEN(MIN(g_input_values!$G$2:$G$4),MAX(g_input_values!$G$2:$G$4))</f>
        <v>85</v>
      </c>
      <c r="O36" s="89">
        <f ca="1">RANDBETWEEN(MIN(g_input_values!$G$2:$G$4),MAX(g_input_values!$G$2:$G$4))</f>
        <v>29</v>
      </c>
      <c r="P36" s="89">
        <f ca="1">RANDBETWEEN(MIN(g_input_values!$G$2:$G$4),MAX(g_input_values!$G$2:$G$4))</f>
        <v>55</v>
      </c>
      <c r="Q36" s="89">
        <f ca="1">RANDBETWEEN(MIN(g_input_values!$G$2:$G$4),MAX(g_input_values!$G$2:$G$4))</f>
        <v>50</v>
      </c>
      <c r="R36" s="89">
        <f ca="1">RANDBETWEEN(MIN(g_input_values!$G$2:$G$4),MAX(g_input_values!$G$2:$G$4))</f>
        <v>61</v>
      </c>
      <c r="S36" s="89">
        <f ca="1">RANDBETWEEN(MIN(g_input_values!$G$2:$G$4),MAX(g_input_values!$G$2:$G$4))</f>
        <v>33</v>
      </c>
      <c r="T36" s="89">
        <f ca="1">RANDBETWEEN(MIN(g_input_values!$G$2:$G$4),MAX(g_input_values!$G$2:$G$4))</f>
        <v>52</v>
      </c>
      <c r="U36" s="89">
        <f ca="1">RANDBETWEEN(MIN(g_input_values!$G$2:$G$4),MAX(g_input_values!$G$2:$G$4))</f>
        <v>65</v>
      </c>
      <c r="V36" s="89">
        <f ca="1">RANDBETWEEN(MIN(g_input_values!$G$2:$G$4),MAX(g_input_values!$G$2:$G$4))</f>
        <v>47</v>
      </c>
      <c r="W36" s="89">
        <f ca="1">RANDBETWEEN(MIN(g_input_values!$G$2:$G$4),MAX(g_input_values!$G$2:$G$4))</f>
        <v>51</v>
      </c>
      <c r="X36" s="89">
        <f ca="1">RANDBETWEEN(MIN(g_input_values!$G$2:$G$4),MAX(g_input_values!$G$2:$G$4))</f>
        <v>88</v>
      </c>
      <c r="Y36" s="89">
        <f ca="1">RANDBETWEEN(MIN(g_input_values!$G$2:$G$4),MAX(g_input_values!$G$2:$G$4))</f>
        <v>80</v>
      </c>
      <c r="Z36" s="89">
        <f ca="1">RANDBETWEEN(MIN(g_input_values!$G$2:$G$4),MAX(g_input_values!$G$2:$G$4))</f>
        <v>24</v>
      </c>
      <c r="AA36" s="89">
        <f ca="1">RANDBETWEEN(MIN(g_input_values!$G$2:$G$4),MAX(g_input_values!$G$2:$G$4))</f>
        <v>36</v>
      </c>
      <c r="AB36" s="89">
        <f ca="1">RANDBETWEEN(MIN(g_input_values!$G$2:$G$4),MAX(g_input_values!$G$2:$G$4))</f>
        <v>40</v>
      </c>
      <c r="AC36" s="89">
        <f ca="1">RANDBETWEEN(MIN(g_input_values!$G$2:$G$4),MAX(g_input_values!$G$2:$G$4))</f>
        <v>76</v>
      </c>
      <c r="AD36" s="89">
        <f ca="1">RANDBETWEEN(MIN(g_input_values!$G$2:$G$4),MAX(g_input_values!$G$2:$G$4))</f>
        <v>55</v>
      </c>
      <c r="AE36" s="89">
        <f ca="1">RANDBETWEEN(MIN(g_input_values!$G$2:$G$4),MAX(g_input_values!$G$2:$G$4))</f>
        <v>84</v>
      </c>
      <c r="AF36" s="89">
        <f ca="1">RANDBETWEEN(MIN(g_input_values!$G$2:$G$4),MAX(g_input_values!$G$2:$G$4))</f>
        <v>82</v>
      </c>
      <c r="AG36" s="89">
        <f ca="1">RANDBETWEEN(MIN(g_input_values!$G$2:$G$4),MAX(g_input_values!$G$2:$G$4))</f>
        <v>90</v>
      </c>
      <c r="AH36" s="89">
        <f ca="1">RANDBETWEEN(MIN(g_input_values!$G$2:$G$4),MAX(g_input_values!$G$2:$G$4))</f>
        <v>78</v>
      </c>
      <c r="AI36" s="89">
        <f ca="1">RANDBETWEEN(MIN(g_input_values!$G$2:$G$4),MAX(g_input_values!$G$2:$G$4))</f>
        <v>86</v>
      </c>
      <c r="AJ36" s="89">
        <f ca="1">RANDBETWEEN(MIN(g_input_values!$G$2:$G$4),MAX(g_input_values!$G$2:$G$4))</f>
        <v>72</v>
      </c>
      <c r="AK36" s="89">
        <f ca="1">RANDBETWEEN(MIN(g_input_values!$G$2:$G$4),MAX(g_input_values!$G$2:$G$4))</f>
        <v>28</v>
      </c>
      <c r="AL36" s="89">
        <f ca="1">RANDBETWEEN(MIN(g_input_values!$G$2:$G$4),MAX(g_input_values!$G$2:$G$4))</f>
        <v>92</v>
      </c>
      <c r="AM36" s="89">
        <f ca="1">RANDBETWEEN(MIN(g_input_values!$G$2:$G$4),MAX(g_input_values!$G$2:$G$4))</f>
        <v>61</v>
      </c>
      <c r="AN36" s="89">
        <f ca="1">RANDBETWEEN(MIN(g_input_values!$G$2:$G$4),MAX(g_input_values!$G$2:$G$4))</f>
        <v>81</v>
      </c>
      <c r="AO36" s="89">
        <f ca="1">RANDBETWEEN(MIN(g_input_values!$G$2:$G$4),MAX(g_input_values!$G$2:$G$4))</f>
        <v>83</v>
      </c>
      <c r="AP36" s="89">
        <f ca="1">RANDBETWEEN(MIN(g_input_values!$G$2:$G$4),MAX(g_input_values!$G$2:$G$4))</f>
        <v>56</v>
      </c>
      <c r="AQ36" s="89">
        <f ca="1">RANDBETWEEN(MIN(g_input_values!$G$2:$G$4),MAX(g_input_values!$G$2:$G$4))</f>
        <v>34</v>
      </c>
      <c r="AR36" s="89">
        <f ca="1">RANDBETWEEN(MIN(g_input_values!$G$2:$G$4),MAX(g_input_values!$G$2:$G$4))</f>
        <v>38</v>
      </c>
      <c r="AS36" s="89">
        <f ca="1">RANDBETWEEN(MIN(g_input_values!$G$2:$G$4),MAX(g_input_values!$G$2:$G$4))</f>
        <v>38</v>
      </c>
      <c r="AT36" s="89">
        <f ca="1">RANDBETWEEN(MIN(g_input_values!$G$2:$G$4),MAX(g_input_values!$G$2:$G$4))</f>
        <v>42</v>
      </c>
      <c r="AU36" s="89">
        <f ca="1">RANDBETWEEN(MIN(g_input_values!$G$2:$G$4),MAX(g_input_values!$G$2:$G$4))</f>
        <v>46</v>
      </c>
      <c r="AV36" s="89">
        <f ca="1">RANDBETWEEN(MIN(g_input_values!$G$2:$G$4),MAX(g_input_values!$G$2:$G$4))</f>
        <v>21</v>
      </c>
      <c r="AW36" s="89">
        <f ca="1">RANDBETWEEN(MIN(g_input_values!$G$2:$G$4),MAX(g_input_values!$G$2:$G$4))</f>
        <v>43</v>
      </c>
      <c r="AX36" s="89">
        <f ca="1">RANDBETWEEN(MIN(g_input_values!$G$2:$G$4),MAX(g_input_values!$G$2:$G$4))</f>
        <v>35</v>
      </c>
      <c r="AY36" s="89">
        <f ca="1">RANDBETWEEN(MIN(g_input_values!$G$2:$G$4),MAX(g_input_values!$G$2:$G$4))</f>
        <v>40</v>
      </c>
      <c r="AZ36" s="89">
        <f ca="1">RANDBETWEEN(MIN(g_input_values!$G$2:$G$4),MAX(g_input_values!$G$2:$G$4))</f>
        <v>72</v>
      </c>
      <c r="BA36" s="89">
        <f ca="1">RANDBETWEEN(MIN(g_input_values!$G$2:$G$4),MAX(g_input_values!$G$2:$G$4))</f>
        <v>48</v>
      </c>
      <c r="BB36" s="89">
        <f ca="1">RANDBETWEEN(MIN(g_input_values!$G$2:$G$4),MAX(g_input_values!$G$2:$G$4))</f>
        <v>54</v>
      </c>
      <c r="BC36" s="89">
        <f ca="1">RANDBETWEEN(MIN(g_input_values!$G$2:$G$4),MAX(g_input_values!$G$2:$G$4))</f>
        <v>40</v>
      </c>
      <c r="BD36" s="89">
        <f ca="1">RANDBETWEEN(MIN(g_input_values!$G$2:$G$4),MAX(g_input_values!$G$2:$G$4))</f>
        <v>70</v>
      </c>
      <c r="BE36" s="89">
        <f ca="1">RANDBETWEEN(MIN(g_input_values!$G$2:$G$4),MAX(g_input_values!$G$2:$G$4))</f>
        <v>82</v>
      </c>
      <c r="BF36" s="89">
        <f ca="1">RANDBETWEEN(MIN(g_input_values!$G$2:$G$4),MAX(g_input_values!$G$2:$G$4))</f>
        <v>71</v>
      </c>
      <c r="BG36" s="89">
        <f ca="1">RANDBETWEEN(MIN(g_input_values!$G$2:$G$4),MAX(g_input_values!$G$2:$G$4))</f>
        <v>80</v>
      </c>
      <c r="BH36" s="89">
        <f ca="1">RANDBETWEEN(MIN(g_input_values!$G$2:$G$4),MAX(g_input_values!$G$2:$G$4))</f>
        <v>32</v>
      </c>
      <c r="BI36" s="89">
        <f ca="1">RANDBETWEEN(MIN(g_input_values!$G$2:$G$4),MAX(g_input_values!$G$2:$G$4))</f>
        <v>92</v>
      </c>
      <c r="BJ36" s="79">
        <f t="shared" ca="1" si="6"/>
        <v>59.300000000000004</v>
      </c>
      <c r="BK36" s="79">
        <f t="shared" ca="1" si="7"/>
        <v>21.4</v>
      </c>
      <c r="BL36" s="86">
        <f t="shared" ca="1" si="8"/>
        <v>0.36087689713322085</v>
      </c>
    </row>
    <row r="37" spans="1:64" ht="12.5" x14ac:dyDescent="0.25">
      <c r="B37" s="89" t="s">
        <v>116</v>
      </c>
      <c r="J37" s="143"/>
      <c r="K37" s="89" t="s">
        <v>6</v>
      </c>
      <c r="L37" s="89">
        <f ca="1">RANDBETWEEN(MIN(g_input_values!$H$2:$H$4),MAX(g_input_values!$H$2:$H$4))</f>
        <v>35</v>
      </c>
      <c r="M37" s="89">
        <f ca="1">RANDBETWEEN(MIN(g_input_values!$H$2:$H$4),MAX(g_input_values!$H$2:$H$4))</f>
        <v>66</v>
      </c>
      <c r="N37" s="89">
        <f ca="1">RANDBETWEEN(MIN(g_input_values!$H$2:$H$4),MAX(g_input_values!$H$2:$H$4))</f>
        <v>96</v>
      </c>
      <c r="O37" s="89">
        <f ca="1">RANDBETWEEN(MIN(g_input_values!$H$2:$H$4),MAX(g_input_values!$H$2:$H$4))</f>
        <v>58</v>
      </c>
      <c r="P37" s="89">
        <f ca="1">RANDBETWEEN(MIN(g_input_values!$H$2:$H$4),MAX(g_input_values!$H$2:$H$4))</f>
        <v>39</v>
      </c>
      <c r="Q37" s="89">
        <f ca="1">RANDBETWEEN(MIN(g_input_values!$H$2:$H$4),MAX(g_input_values!$H$2:$H$4))</f>
        <v>27</v>
      </c>
      <c r="R37" s="89">
        <f ca="1">RANDBETWEEN(MIN(g_input_values!$H$2:$H$4),MAX(g_input_values!$H$2:$H$4))</f>
        <v>28</v>
      </c>
      <c r="S37" s="89">
        <f ca="1">RANDBETWEEN(MIN(g_input_values!$H$2:$H$4),MAX(g_input_values!$H$2:$H$4))</f>
        <v>61</v>
      </c>
      <c r="T37" s="89">
        <f ca="1">RANDBETWEEN(MIN(g_input_values!$H$2:$H$4),MAX(g_input_values!$H$2:$H$4))</f>
        <v>30</v>
      </c>
      <c r="U37" s="89">
        <f ca="1">RANDBETWEEN(MIN(g_input_values!$H$2:$H$4),MAX(g_input_values!$H$2:$H$4))</f>
        <v>41</v>
      </c>
      <c r="V37" s="89">
        <f ca="1">RANDBETWEEN(MIN(g_input_values!$H$2:$H$4),MAX(g_input_values!$H$2:$H$4))</f>
        <v>76</v>
      </c>
      <c r="W37" s="89">
        <f ca="1">RANDBETWEEN(MIN(g_input_values!$H$2:$H$4),MAX(g_input_values!$H$2:$H$4))</f>
        <v>84</v>
      </c>
      <c r="X37" s="89">
        <f ca="1">RANDBETWEEN(MIN(g_input_values!$H$2:$H$4),MAX(g_input_values!$H$2:$H$4))</f>
        <v>33</v>
      </c>
      <c r="Y37" s="89">
        <f ca="1">RANDBETWEEN(MIN(g_input_values!$H$2:$H$4),MAX(g_input_values!$H$2:$H$4))</f>
        <v>47</v>
      </c>
      <c r="Z37" s="89">
        <f ca="1">RANDBETWEEN(MIN(g_input_values!$H$2:$H$4),MAX(g_input_values!$H$2:$H$4))</f>
        <v>59</v>
      </c>
      <c r="AA37" s="89">
        <f ca="1">RANDBETWEEN(MIN(g_input_values!$H$2:$H$4),MAX(g_input_values!$H$2:$H$4))</f>
        <v>77</v>
      </c>
      <c r="AB37" s="89">
        <f ca="1">RANDBETWEEN(MIN(g_input_values!$H$2:$H$4),MAX(g_input_values!$H$2:$H$4))</f>
        <v>31</v>
      </c>
      <c r="AC37" s="89">
        <f ca="1">RANDBETWEEN(MIN(g_input_values!$H$2:$H$4),MAX(g_input_values!$H$2:$H$4))</f>
        <v>22</v>
      </c>
      <c r="AD37" s="89">
        <f ca="1">RANDBETWEEN(MIN(g_input_values!$H$2:$H$4),MAX(g_input_values!$H$2:$H$4))</f>
        <v>54</v>
      </c>
      <c r="AE37" s="89">
        <f ca="1">RANDBETWEEN(MIN(g_input_values!$H$2:$H$4),MAX(g_input_values!$H$2:$H$4))</f>
        <v>84</v>
      </c>
      <c r="AF37" s="89">
        <f ca="1">RANDBETWEEN(MIN(g_input_values!$H$2:$H$4),MAX(g_input_values!$H$2:$H$4))</f>
        <v>76</v>
      </c>
      <c r="AG37" s="89">
        <f ca="1">RANDBETWEEN(MIN(g_input_values!$H$2:$H$4),MAX(g_input_values!$H$2:$H$4))</f>
        <v>59</v>
      </c>
      <c r="AH37" s="89">
        <f ca="1">RANDBETWEEN(MIN(g_input_values!$H$2:$H$4),MAX(g_input_values!$H$2:$H$4))</f>
        <v>73</v>
      </c>
      <c r="AI37" s="89">
        <f ca="1">RANDBETWEEN(MIN(g_input_values!$H$2:$H$4),MAX(g_input_values!$H$2:$H$4))</f>
        <v>38</v>
      </c>
      <c r="AJ37" s="89">
        <f ca="1">RANDBETWEEN(MIN(g_input_values!$H$2:$H$4),MAX(g_input_values!$H$2:$H$4))</f>
        <v>64</v>
      </c>
      <c r="AK37" s="89">
        <f ca="1">RANDBETWEEN(MIN(g_input_values!$H$2:$H$4),MAX(g_input_values!$H$2:$H$4))</f>
        <v>73</v>
      </c>
      <c r="AL37" s="89">
        <f ca="1">RANDBETWEEN(MIN(g_input_values!$H$2:$H$4),MAX(g_input_values!$H$2:$H$4))</f>
        <v>90</v>
      </c>
      <c r="AM37" s="89">
        <f ca="1">RANDBETWEEN(MIN(g_input_values!$H$2:$H$4),MAX(g_input_values!$H$2:$H$4))</f>
        <v>83</v>
      </c>
      <c r="AN37" s="89">
        <f ca="1">RANDBETWEEN(MIN(g_input_values!$H$2:$H$4),MAX(g_input_values!$H$2:$H$4))</f>
        <v>76</v>
      </c>
      <c r="AO37" s="89">
        <f ca="1">RANDBETWEEN(MIN(g_input_values!$H$2:$H$4),MAX(g_input_values!$H$2:$H$4))</f>
        <v>97</v>
      </c>
      <c r="AP37" s="89">
        <f ca="1">RANDBETWEEN(MIN(g_input_values!$H$2:$H$4),MAX(g_input_values!$H$2:$H$4))</f>
        <v>68</v>
      </c>
      <c r="AQ37" s="89">
        <f ca="1">RANDBETWEEN(MIN(g_input_values!$H$2:$H$4),MAX(g_input_values!$H$2:$H$4))</f>
        <v>54</v>
      </c>
      <c r="AR37" s="89">
        <f ca="1">RANDBETWEEN(MIN(g_input_values!$H$2:$H$4),MAX(g_input_values!$H$2:$H$4))</f>
        <v>27</v>
      </c>
      <c r="AS37" s="89">
        <f ca="1">RANDBETWEEN(MIN(g_input_values!$H$2:$H$4),MAX(g_input_values!$H$2:$H$4))</f>
        <v>29</v>
      </c>
      <c r="AT37" s="89">
        <f ca="1">RANDBETWEEN(MIN(g_input_values!$H$2:$H$4),MAX(g_input_values!$H$2:$H$4))</f>
        <v>78</v>
      </c>
      <c r="AU37" s="89">
        <f ca="1">RANDBETWEEN(MIN(g_input_values!$H$2:$H$4),MAX(g_input_values!$H$2:$H$4))</f>
        <v>28</v>
      </c>
      <c r="AV37" s="89">
        <f ca="1">RANDBETWEEN(MIN(g_input_values!$H$2:$H$4),MAX(g_input_values!$H$2:$H$4))</f>
        <v>93</v>
      </c>
      <c r="AW37" s="89">
        <f ca="1">RANDBETWEEN(MIN(g_input_values!$H$2:$H$4),MAX(g_input_values!$H$2:$H$4))</f>
        <v>67</v>
      </c>
      <c r="AX37" s="89">
        <f ca="1">RANDBETWEEN(MIN(g_input_values!$H$2:$H$4),MAX(g_input_values!$H$2:$H$4))</f>
        <v>83</v>
      </c>
      <c r="AY37" s="89">
        <f ca="1">RANDBETWEEN(MIN(g_input_values!$H$2:$H$4),MAX(g_input_values!$H$2:$H$4))</f>
        <v>41</v>
      </c>
      <c r="AZ37" s="89">
        <f ca="1">RANDBETWEEN(MIN(g_input_values!$H$2:$H$4),MAX(g_input_values!$H$2:$H$4))</f>
        <v>83</v>
      </c>
      <c r="BA37" s="89">
        <f ca="1">RANDBETWEEN(MIN(g_input_values!$H$2:$H$4),MAX(g_input_values!$H$2:$H$4))</f>
        <v>30</v>
      </c>
      <c r="BB37" s="89">
        <f ca="1">RANDBETWEEN(MIN(g_input_values!$H$2:$H$4),MAX(g_input_values!$H$2:$H$4))</f>
        <v>82</v>
      </c>
      <c r="BC37" s="89">
        <f ca="1">RANDBETWEEN(MIN(g_input_values!$H$2:$H$4),MAX(g_input_values!$H$2:$H$4))</f>
        <v>43</v>
      </c>
      <c r="BD37" s="89">
        <f ca="1">RANDBETWEEN(MIN(g_input_values!$H$2:$H$4),MAX(g_input_values!$H$2:$H$4))</f>
        <v>96</v>
      </c>
      <c r="BE37" s="89">
        <f ca="1">RANDBETWEEN(MIN(g_input_values!$H$2:$H$4),MAX(g_input_values!$H$2:$H$4))</f>
        <v>88</v>
      </c>
      <c r="BF37" s="89">
        <f ca="1">RANDBETWEEN(MIN(g_input_values!$H$2:$H$4),MAX(g_input_values!$H$2:$H$4))</f>
        <v>25</v>
      </c>
      <c r="BG37" s="89">
        <f ca="1">RANDBETWEEN(MIN(g_input_values!$H$2:$H$4),MAX(g_input_values!$H$2:$H$4))</f>
        <v>34</v>
      </c>
      <c r="BH37" s="89">
        <f ca="1">RANDBETWEEN(MIN(g_input_values!$H$2:$H$4),MAX(g_input_values!$H$2:$H$4))</f>
        <v>54</v>
      </c>
      <c r="BI37" s="89">
        <f ca="1">RANDBETWEEN(MIN(g_input_values!$H$2:$H$4),MAX(g_input_values!$H$2:$H$4))</f>
        <v>79</v>
      </c>
      <c r="BJ37" s="79">
        <f t="shared" ca="1" si="6"/>
        <v>59.2</v>
      </c>
      <c r="BK37" s="79">
        <f t="shared" ca="1" si="7"/>
        <v>23.4</v>
      </c>
      <c r="BL37" s="86">
        <f t="shared" ca="1" si="8"/>
        <v>0.39527027027027023</v>
      </c>
    </row>
    <row r="38" spans="1:64" ht="12.5" x14ac:dyDescent="0.25">
      <c r="B38" s="89" t="s">
        <v>118</v>
      </c>
      <c r="G38" s="140" t="s">
        <v>51</v>
      </c>
      <c r="H38" s="143"/>
      <c r="I38" s="143"/>
      <c r="BL38" s="86">
        <f ca="1">AVERAGE(BL29:BL37)</f>
        <v>0.33783054829329306</v>
      </c>
    </row>
    <row r="39" spans="1:64" ht="15.75" customHeight="1" x14ac:dyDescent="0.25">
      <c r="B39" s="89" t="s">
        <v>119</v>
      </c>
      <c r="G39" s="143"/>
      <c r="H39" s="143"/>
      <c r="I39" s="143"/>
    </row>
    <row r="40" spans="1:64" ht="15.75" customHeight="1" x14ac:dyDescent="0.25">
      <c r="B40" s="89" t="s">
        <v>120</v>
      </c>
      <c r="G40" s="143"/>
      <c r="H40" s="143"/>
      <c r="I40" s="143"/>
    </row>
    <row r="41" spans="1:64" ht="15.75" customHeight="1" x14ac:dyDescent="0.25">
      <c r="B41" s="89" t="s">
        <v>117</v>
      </c>
      <c r="G41" s="143"/>
      <c r="H41" s="143"/>
      <c r="I41" s="143"/>
    </row>
    <row r="42" spans="1:64" ht="12.5" x14ac:dyDescent="0.25">
      <c r="J42" s="137" t="s">
        <v>42</v>
      </c>
      <c r="K42" s="89" t="s">
        <v>47</v>
      </c>
      <c r="L42" s="89">
        <v>1</v>
      </c>
      <c r="M42" s="89">
        <v>2</v>
      </c>
      <c r="N42" s="89">
        <v>3</v>
      </c>
      <c r="O42" s="89">
        <v>4</v>
      </c>
      <c r="P42" s="89">
        <v>5</v>
      </c>
      <c r="Q42" s="89">
        <v>6</v>
      </c>
      <c r="R42" s="89">
        <v>7</v>
      </c>
      <c r="S42" s="89">
        <v>8</v>
      </c>
      <c r="T42" s="89">
        <v>9</v>
      </c>
      <c r="U42" s="89">
        <v>10</v>
      </c>
      <c r="V42" s="89">
        <v>11</v>
      </c>
      <c r="W42" s="89">
        <v>12</v>
      </c>
      <c r="X42" s="89">
        <v>13</v>
      </c>
      <c r="Y42" s="89">
        <v>14</v>
      </c>
      <c r="Z42" s="89">
        <v>15</v>
      </c>
      <c r="AA42" s="89">
        <v>16</v>
      </c>
      <c r="AB42" s="89">
        <v>17</v>
      </c>
      <c r="AC42" s="89">
        <v>18</v>
      </c>
      <c r="AD42" s="89">
        <v>19</v>
      </c>
      <c r="AE42" s="89">
        <v>20</v>
      </c>
      <c r="AF42" s="89">
        <v>21</v>
      </c>
      <c r="AG42" s="89">
        <v>22</v>
      </c>
      <c r="AH42" s="89">
        <v>23</v>
      </c>
      <c r="AI42" s="89">
        <v>24</v>
      </c>
      <c r="AJ42" s="89">
        <v>25</v>
      </c>
      <c r="AK42" s="89">
        <v>26</v>
      </c>
      <c r="AL42" s="89">
        <v>27</v>
      </c>
      <c r="AM42" s="89">
        <v>28</v>
      </c>
      <c r="AN42" s="89">
        <v>29</v>
      </c>
      <c r="AO42" s="89">
        <v>30</v>
      </c>
      <c r="AP42" s="89">
        <v>31</v>
      </c>
      <c r="AQ42" s="89">
        <v>32</v>
      </c>
      <c r="AR42" s="89">
        <v>33</v>
      </c>
      <c r="AS42" s="89">
        <v>34</v>
      </c>
      <c r="AT42" s="89">
        <v>35</v>
      </c>
      <c r="AU42" s="89">
        <v>36</v>
      </c>
      <c r="AV42" s="89">
        <v>37</v>
      </c>
      <c r="AW42" s="89">
        <v>38</v>
      </c>
      <c r="AX42" s="89">
        <v>39</v>
      </c>
      <c r="AY42" s="89">
        <v>40</v>
      </c>
      <c r="AZ42" s="89">
        <v>41</v>
      </c>
      <c r="BA42" s="89">
        <v>42</v>
      </c>
      <c r="BB42" s="89">
        <v>43</v>
      </c>
      <c r="BC42" s="89">
        <v>44</v>
      </c>
      <c r="BD42" s="89">
        <v>45</v>
      </c>
      <c r="BE42" s="89">
        <v>46</v>
      </c>
      <c r="BF42" s="89">
        <v>47</v>
      </c>
      <c r="BG42" s="89">
        <v>48</v>
      </c>
      <c r="BH42" s="89">
        <v>49</v>
      </c>
      <c r="BI42" s="89">
        <v>50</v>
      </c>
      <c r="BJ42" s="89" t="s">
        <v>48</v>
      </c>
      <c r="BK42" s="89" t="s">
        <v>49</v>
      </c>
      <c r="BL42" s="89" t="s">
        <v>50</v>
      </c>
    </row>
    <row r="43" spans="1:64" ht="12.5" x14ac:dyDescent="0.25">
      <c r="J43" s="143"/>
      <c r="K43" s="89" t="s">
        <v>2</v>
      </c>
      <c r="L43" s="89">
        <f ca="1">RANDBETWEEN(MIN(g_input_values!$D$7:$D$9),MAX(g_input_values!$D$7:$D$9))</f>
        <v>51</v>
      </c>
      <c r="M43" s="89">
        <f ca="1">RANDBETWEEN(MIN(g_input_values!$D$7:$D$9),MAX(g_input_values!$D$7:$D$9))</f>
        <v>64</v>
      </c>
      <c r="N43" s="89">
        <f ca="1">RANDBETWEEN(MIN(g_input_values!$D$7:$D$9),MAX(g_input_values!$D$7:$D$9))</f>
        <v>41</v>
      </c>
      <c r="O43" s="89">
        <f ca="1">RANDBETWEEN(MIN(g_input_values!$D$7:$D$9),MAX(g_input_values!$D$7:$D$9))</f>
        <v>65</v>
      </c>
      <c r="P43" s="89">
        <f ca="1">RANDBETWEEN(MIN(g_input_values!$D$7:$D$9),MAX(g_input_values!$D$7:$D$9))</f>
        <v>42</v>
      </c>
      <c r="Q43" s="89">
        <f ca="1">RANDBETWEEN(MIN(g_input_values!$D$7:$D$9),MAX(g_input_values!$D$7:$D$9))</f>
        <v>45</v>
      </c>
      <c r="R43" s="89">
        <f ca="1">RANDBETWEEN(MIN(g_input_values!$D$7:$D$9),MAX(g_input_values!$D$7:$D$9))</f>
        <v>48</v>
      </c>
      <c r="S43" s="89">
        <f ca="1">RANDBETWEEN(MIN(g_input_values!$D$7:$D$9),MAX(g_input_values!$D$7:$D$9))</f>
        <v>42</v>
      </c>
      <c r="T43" s="89">
        <f ca="1">RANDBETWEEN(MIN(g_input_values!$D$7:$D$9),MAX(g_input_values!$D$7:$D$9))</f>
        <v>52</v>
      </c>
      <c r="U43" s="89">
        <f ca="1">RANDBETWEEN(MIN(g_input_values!$D$7:$D$9),MAX(g_input_values!$D$7:$D$9))</f>
        <v>68</v>
      </c>
      <c r="V43" s="89">
        <f ca="1">RANDBETWEEN(MIN(g_input_values!$D$7:$D$9),MAX(g_input_values!$D$7:$D$9))</f>
        <v>57</v>
      </c>
      <c r="W43" s="89">
        <f ca="1">RANDBETWEEN(MIN(g_input_values!$D$7:$D$9),MAX(g_input_values!$D$7:$D$9))</f>
        <v>64</v>
      </c>
      <c r="X43" s="89">
        <f ca="1">RANDBETWEEN(MIN(g_input_values!$D$7:$D$9),MAX(g_input_values!$D$7:$D$9))</f>
        <v>51</v>
      </c>
      <c r="Y43" s="89">
        <f ca="1">RANDBETWEEN(MIN(g_input_values!$D$7:$D$9),MAX(g_input_values!$D$7:$D$9))</f>
        <v>38</v>
      </c>
      <c r="Z43" s="89">
        <f ca="1">RANDBETWEEN(MIN(g_input_values!$D$7:$D$9),MAX(g_input_values!$D$7:$D$9))</f>
        <v>57</v>
      </c>
      <c r="AA43" s="89">
        <f ca="1">RANDBETWEEN(MIN(g_input_values!$D$7:$D$9),MAX(g_input_values!$D$7:$D$9))</f>
        <v>63</v>
      </c>
      <c r="AB43" s="89">
        <f ca="1">RANDBETWEEN(MIN(g_input_values!$D$7:$D$9),MAX(g_input_values!$D$7:$D$9))</f>
        <v>56</v>
      </c>
      <c r="AC43" s="89">
        <f ca="1">RANDBETWEEN(MIN(g_input_values!$D$7:$D$9),MAX(g_input_values!$D$7:$D$9))</f>
        <v>40</v>
      </c>
      <c r="AD43" s="89">
        <f ca="1">RANDBETWEEN(MIN(g_input_values!$D$7:$D$9),MAX(g_input_values!$D$7:$D$9))</f>
        <v>54</v>
      </c>
      <c r="AE43" s="89">
        <f ca="1">RANDBETWEEN(MIN(g_input_values!$D$7:$D$9),MAX(g_input_values!$D$7:$D$9))</f>
        <v>71</v>
      </c>
      <c r="AF43" s="89">
        <f ca="1">RANDBETWEEN(MIN(g_input_values!$D$7:$D$9),MAX(g_input_values!$D$7:$D$9))</f>
        <v>42</v>
      </c>
      <c r="AG43" s="89">
        <f ca="1">RANDBETWEEN(MIN(g_input_values!$D$7:$D$9),MAX(g_input_values!$D$7:$D$9))</f>
        <v>55</v>
      </c>
      <c r="AH43" s="89">
        <f ca="1">RANDBETWEEN(MIN(g_input_values!$D$7:$D$9),MAX(g_input_values!$D$7:$D$9))</f>
        <v>44</v>
      </c>
      <c r="AI43" s="89">
        <f ca="1">RANDBETWEEN(MIN(g_input_values!$D$7:$D$9),MAX(g_input_values!$D$7:$D$9))</f>
        <v>55</v>
      </c>
      <c r="AJ43" s="89">
        <f ca="1">RANDBETWEEN(MIN(g_input_values!$D$7:$D$9),MAX(g_input_values!$D$7:$D$9))</f>
        <v>67</v>
      </c>
      <c r="AK43" s="89">
        <f ca="1">RANDBETWEEN(MIN(g_input_values!$D$7:$D$9),MAX(g_input_values!$D$7:$D$9))</f>
        <v>70</v>
      </c>
      <c r="AL43" s="89">
        <f ca="1">RANDBETWEEN(MIN(g_input_values!$D$7:$D$9),MAX(g_input_values!$D$7:$D$9))</f>
        <v>46</v>
      </c>
      <c r="AM43" s="89">
        <f ca="1">RANDBETWEEN(MIN(g_input_values!$D$7:$D$9),MAX(g_input_values!$D$7:$D$9))</f>
        <v>64</v>
      </c>
      <c r="AN43" s="89">
        <f ca="1">RANDBETWEEN(MIN(g_input_values!$D$7:$D$9),MAX(g_input_values!$D$7:$D$9))</f>
        <v>58</v>
      </c>
      <c r="AO43" s="89">
        <f ca="1">RANDBETWEEN(MIN(g_input_values!$D$7:$D$9),MAX(g_input_values!$D$7:$D$9))</f>
        <v>60</v>
      </c>
      <c r="AP43" s="89">
        <f ca="1">RANDBETWEEN(MIN(g_input_values!$D$7:$D$9),MAX(g_input_values!$D$7:$D$9))</f>
        <v>44</v>
      </c>
      <c r="AQ43" s="89">
        <f ca="1">RANDBETWEEN(MIN(g_input_values!$D$7:$D$9),MAX(g_input_values!$D$7:$D$9))</f>
        <v>52</v>
      </c>
      <c r="AR43" s="89">
        <f ca="1">RANDBETWEEN(MIN(g_input_values!$D$7:$D$9),MAX(g_input_values!$D$7:$D$9))</f>
        <v>45</v>
      </c>
      <c r="AS43" s="89">
        <f ca="1">RANDBETWEEN(MIN(g_input_values!$D$7:$D$9),MAX(g_input_values!$D$7:$D$9))</f>
        <v>56</v>
      </c>
      <c r="AT43" s="89">
        <f ca="1">RANDBETWEEN(MIN(g_input_values!$D$7:$D$9),MAX(g_input_values!$D$7:$D$9))</f>
        <v>69</v>
      </c>
      <c r="AU43" s="89">
        <f ca="1">RANDBETWEEN(MIN(g_input_values!$D$7:$D$9),MAX(g_input_values!$D$7:$D$9))</f>
        <v>54</v>
      </c>
      <c r="AV43" s="89">
        <f ca="1">RANDBETWEEN(MIN(g_input_values!$D$7:$D$9),MAX(g_input_values!$D$7:$D$9))</f>
        <v>52</v>
      </c>
      <c r="AW43" s="89">
        <f ca="1">RANDBETWEEN(MIN(g_input_values!$D$7:$D$9),MAX(g_input_values!$D$7:$D$9))</f>
        <v>56</v>
      </c>
      <c r="AX43" s="89">
        <f ca="1">RANDBETWEEN(MIN(g_input_values!$D$7:$D$9),MAX(g_input_values!$D$7:$D$9))</f>
        <v>46</v>
      </c>
      <c r="AY43" s="89">
        <f ca="1">RANDBETWEEN(MIN(g_input_values!$D$7:$D$9),MAX(g_input_values!$D$7:$D$9))</f>
        <v>65</v>
      </c>
      <c r="AZ43" s="89">
        <f ca="1">RANDBETWEEN(MIN(g_input_values!$D$7:$D$9),MAX(g_input_values!$D$7:$D$9))</f>
        <v>69</v>
      </c>
      <c r="BA43" s="89">
        <f ca="1">RANDBETWEEN(MIN(g_input_values!$D$7:$D$9),MAX(g_input_values!$D$7:$D$9))</f>
        <v>68</v>
      </c>
      <c r="BB43" s="89">
        <f ca="1">RANDBETWEEN(MIN(g_input_values!$D$7:$D$9),MAX(g_input_values!$D$7:$D$9))</f>
        <v>68</v>
      </c>
      <c r="BC43" s="89">
        <f ca="1">RANDBETWEEN(MIN(g_input_values!$D$7:$D$9),MAX(g_input_values!$D$7:$D$9))</f>
        <v>59</v>
      </c>
      <c r="BD43" s="89">
        <f ca="1">RANDBETWEEN(MIN(g_input_values!$D$7:$D$9),MAX(g_input_values!$D$7:$D$9))</f>
        <v>65</v>
      </c>
      <c r="BE43" s="89">
        <f ca="1">RANDBETWEEN(MIN(g_input_values!$D$7:$D$9),MAX(g_input_values!$D$7:$D$9))</f>
        <v>54</v>
      </c>
      <c r="BF43" s="89">
        <f ca="1">RANDBETWEEN(MIN(g_input_values!$D$7:$D$9),MAX(g_input_values!$D$7:$D$9))</f>
        <v>63</v>
      </c>
      <c r="BG43" s="89">
        <f ca="1">RANDBETWEEN(MIN(g_input_values!$D$7:$D$9),MAX(g_input_values!$D$7:$D$9))</f>
        <v>65</v>
      </c>
      <c r="BH43" s="89">
        <f ca="1">RANDBETWEEN(MIN(g_input_values!$D$7:$D$9),MAX(g_input_values!$D$7:$D$9))</f>
        <v>72</v>
      </c>
      <c r="BI43" s="89">
        <f ca="1">RANDBETWEEN(MIN(g_input_values!$D$7:$D$9),MAX(g_input_values!$D$7:$D$9))</f>
        <v>66</v>
      </c>
      <c r="BJ43" s="79">
        <f t="shared" ref="BJ43:BJ51" ca="1" si="9">ROUNDUP(AVERAGE(L43:BI43),1)</f>
        <v>56.4</v>
      </c>
      <c r="BK43" s="79">
        <f t="shared" ref="BK43:BK51" ca="1" si="10">ROUND(STDEV(L43:BI43),1)</f>
        <v>9.6999999999999993</v>
      </c>
      <c r="BL43" s="86">
        <f t="shared" ref="BL43:BL51" ca="1" si="11">BK43/BJ43</f>
        <v>0.17198581560283688</v>
      </c>
    </row>
    <row r="44" spans="1:64" ht="12.5" x14ac:dyDescent="0.25">
      <c r="J44" s="143"/>
      <c r="K44" s="89" t="s">
        <v>32</v>
      </c>
      <c r="L44" s="89">
        <f ca="1">RANDBETWEEN(MIN(g_input_values!$D$7:$D$9),MAX(g_input_values!$D$7:$D$9))</f>
        <v>54</v>
      </c>
      <c r="M44" s="89">
        <f ca="1">RANDBETWEEN(MIN(g_input_values!$D$7:$D$9),MAX(g_input_values!$D$7:$D$9))</f>
        <v>69</v>
      </c>
      <c r="N44" s="89">
        <f ca="1">RANDBETWEEN(MIN(g_input_values!$D$7:$D$9),MAX(g_input_values!$D$7:$D$9))</f>
        <v>68</v>
      </c>
      <c r="O44" s="89">
        <f ca="1">RANDBETWEEN(MIN(g_input_values!$D$7:$D$9),MAX(g_input_values!$D$7:$D$9))</f>
        <v>59</v>
      </c>
      <c r="P44" s="89">
        <f ca="1">RANDBETWEEN(MIN(g_input_values!$D$7:$D$9),MAX(g_input_values!$D$7:$D$9))</f>
        <v>43</v>
      </c>
      <c r="Q44" s="89">
        <f ca="1">RANDBETWEEN(MIN(g_input_values!$D$7:$D$9),MAX(g_input_values!$D$7:$D$9))</f>
        <v>59</v>
      </c>
      <c r="R44" s="89">
        <f ca="1">RANDBETWEEN(MIN(g_input_values!$D$7:$D$9),MAX(g_input_values!$D$7:$D$9))</f>
        <v>52</v>
      </c>
      <c r="S44" s="89">
        <f ca="1">RANDBETWEEN(MIN(g_input_values!$D$7:$D$9),MAX(g_input_values!$D$7:$D$9))</f>
        <v>38</v>
      </c>
      <c r="T44" s="89">
        <f ca="1">RANDBETWEEN(MIN(g_input_values!$D$7:$D$9),MAX(g_input_values!$D$7:$D$9))</f>
        <v>68</v>
      </c>
      <c r="U44" s="89">
        <f ca="1">RANDBETWEEN(MIN(g_input_values!$D$7:$D$9),MAX(g_input_values!$D$7:$D$9))</f>
        <v>61</v>
      </c>
      <c r="V44" s="89">
        <f ca="1">RANDBETWEEN(MIN(g_input_values!$D$7:$D$9),MAX(g_input_values!$D$7:$D$9))</f>
        <v>66</v>
      </c>
      <c r="W44" s="89">
        <f ca="1">RANDBETWEEN(MIN(g_input_values!$D$7:$D$9),MAX(g_input_values!$D$7:$D$9))</f>
        <v>49</v>
      </c>
      <c r="X44" s="89">
        <f ca="1">RANDBETWEEN(MIN(g_input_values!$D$7:$D$9),MAX(g_input_values!$D$7:$D$9))</f>
        <v>47</v>
      </c>
      <c r="Y44" s="89">
        <f ca="1">RANDBETWEEN(MIN(g_input_values!$D$7:$D$9),MAX(g_input_values!$D$7:$D$9))</f>
        <v>62</v>
      </c>
      <c r="Z44" s="89">
        <f ca="1">RANDBETWEEN(MIN(g_input_values!$D$7:$D$9),MAX(g_input_values!$D$7:$D$9))</f>
        <v>53</v>
      </c>
      <c r="AA44" s="89">
        <f ca="1">RANDBETWEEN(MIN(g_input_values!$D$7:$D$9),MAX(g_input_values!$D$7:$D$9))</f>
        <v>47</v>
      </c>
      <c r="AB44" s="89">
        <f ca="1">RANDBETWEEN(MIN(g_input_values!$D$7:$D$9),MAX(g_input_values!$D$7:$D$9))</f>
        <v>45</v>
      </c>
      <c r="AC44" s="89">
        <f ca="1">RANDBETWEEN(MIN(g_input_values!$D$7:$D$9),MAX(g_input_values!$D$7:$D$9))</f>
        <v>66</v>
      </c>
      <c r="AD44" s="89">
        <f ca="1">RANDBETWEEN(MIN(g_input_values!$D$7:$D$9),MAX(g_input_values!$D$7:$D$9))</f>
        <v>39</v>
      </c>
      <c r="AE44" s="89">
        <f ca="1">RANDBETWEEN(MIN(g_input_values!$D$7:$D$9),MAX(g_input_values!$D$7:$D$9))</f>
        <v>50</v>
      </c>
      <c r="AF44" s="89">
        <f ca="1">RANDBETWEEN(MIN(g_input_values!$D$7:$D$9),MAX(g_input_values!$D$7:$D$9))</f>
        <v>53</v>
      </c>
      <c r="AG44" s="89">
        <f ca="1">RANDBETWEEN(MIN(g_input_values!$D$7:$D$9),MAX(g_input_values!$D$7:$D$9))</f>
        <v>62</v>
      </c>
      <c r="AH44" s="89">
        <f ca="1">RANDBETWEEN(MIN(g_input_values!$D$7:$D$9),MAX(g_input_values!$D$7:$D$9))</f>
        <v>68</v>
      </c>
      <c r="AI44" s="89">
        <f ca="1">RANDBETWEEN(MIN(g_input_values!$D$7:$D$9),MAX(g_input_values!$D$7:$D$9))</f>
        <v>58</v>
      </c>
      <c r="AJ44" s="89">
        <f ca="1">RANDBETWEEN(MIN(g_input_values!$D$7:$D$9),MAX(g_input_values!$D$7:$D$9))</f>
        <v>45</v>
      </c>
      <c r="AK44" s="89">
        <f ca="1">RANDBETWEEN(MIN(g_input_values!$D$7:$D$9),MAX(g_input_values!$D$7:$D$9))</f>
        <v>65</v>
      </c>
      <c r="AL44" s="89">
        <f ca="1">RANDBETWEEN(MIN(g_input_values!$D$7:$D$9),MAX(g_input_values!$D$7:$D$9))</f>
        <v>68</v>
      </c>
      <c r="AM44" s="89">
        <f ca="1">RANDBETWEEN(MIN(g_input_values!$D$7:$D$9),MAX(g_input_values!$D$7:$D$9))</f>
        <v>55</v>
      </c>
      <c r="AN44" s="89">
        <f ca="1">RANDBETWEEN(MIN(g_input_values!$D$7:$D$9),MAX(g_input_values!$D$7:$D$9))</f>
        <v>54</v>
      </c>
      <c r="AO44" s="89">
        <f ca="1">RANDBETWEEN(MIN(g_input_values!$D$7:$D$9),MAX(g_input_values!$D$7:$D$9))</f>
        <v>68</v>
      </c>
      <c r="AP44" s="89">
        <f ca="1">RANDBETWEEN(MIN(g_input_values!$D$7:$D$9),MAX(g_input_values!$D$7:$D$9))</f>
        <v>67</v>
      </c>
      <c r="AQ44" s="89">
        <f ca="1">RANDBETWEEN(MIN(g_input_values!$D$7:$D$9),MAX(g_input_values!$D$7:$D$9))</f>
        <v>61</v>
      </c>
      <c r="AR44" s="89">
        <f ca="1">RANDBETWEEN(MIN(g_input_values!$D$7:$D$9),MAX(g_input_values!$D$7:$D$9))</f>
        <v>47</v>
      </c>
      <c r="AS44" s="89">
        <f ca="1">RANDBETWEEN(MIN(g_input_values!$D$7:$D$9),MAX(g_input_values!$D$7:$D$9))</f>
        <v>55</v>
      </c>
      <c r="AT44" s="89">
        <f ca="1">RANDBETWEEN(MIN(g_input_values!$D$7:$D$9),MAX(g_input_values!$D$7:$D$9))</f>
        <v>67</v>
      </c>
      <c r="AU44" s="89">
        <f ca="1">RANDBETWEEN(MIN(g_input_values!$D$7:$D$9),MAX(g_input_values!$D$7:$D$9))</f>
        <v>49</v>
      </c>
      <c r="AV44" s="89">
        <f ca="1">RANDBETWEEN(MIN(g_input_values!$D$7:$D$9),MAX(g_input_values!$D$7:$D$9))</f>
        <v>48</v>
      </c>
      <c r="AW44" s="89">
        <f ca="1">RANDBETWEEN(MIN(g_input_values!$D$7:$D$9),MAX(g_input_values!$D$7:$D$9))</f>
        <v>56</v>
      </c>
      <c r="AX44" s="89">
        <f ca="1">RANDBETWEEN(MIN(g_input_values!$D$7:$D$9),MAX(g_input_values!$D$7:$D$9))</f>
        <v>48</v>
      </c>
      <c r="AY44" s="89">
        <f ca="1">RANDBETWEEN(MIN(g_input_values!$D$7:$D$9),MAX(g_input_values!$D$7:$D$9))</f>
        <v>38</v>
      </c>
      <c r="AZ44" s="89">
        <f ca="1">RANDBETWEEN(MIN(g_input_values!$D$7:$D$9),MAX(g_input_values!$D$7:$D$9))</f>
        <v>70</v>
      </c>
      <c r="BA44" s="89">
        <f ca="1">RANDBETWEEN(MIN(g_input_values!$D$7:$D$9),MAX(g_input_values!$D$7:$D$9))</f>
        <v>67</v>
      </c>
      <c r="BB44" s="89">
        <f ca="1">RANDBETWEEN(MIN(g_input_values!$D$7:$D$9),MAX(g_input_values!$D$7:$D$9))</f>
        <v>44</v>
      </c>
      <c r="BC44" s="89">
        <f ca="1">RANDBETWEEN(MIN(g_input_values!$D$7:$D$9),MAX(g_input_values!$D$7:$D$9))</f>
        <v>67</v>
      </c>
      <c r="BD44" s="89">
        <f ca="1">RANDBETWEEN(MIN(g_input_values!$D$7:$D$9),MAX(g_input_values!$D$7:$D$9))</f>
        <v>57</v>
      </c>
      <c r="BE44" s="89">
        <f ca="1">RANDBETWEEN(MIN(g_input_values!$D$7:$D$9),MAX(g_input_values!$D$7:$D$9))</f>
        <v>60</v>
      </c>
      <c r="BF44" s="89">
        <f ca="1">RANDBETWEEN(MIN(g_input_values!$D$7:$D$9),MAX(g_input_values!$D$7:$D$9))</f>
        <v>55</v>
      </c>
      <c r="BG44" s="89">
        <f ca="1">RANDBETWEEN(MIN(g_input_values!$D$7:$D$9),MAX(g_input_values!$D$7:$D$9))</f>
        <v>51</v>
      </c>
      <c r="BH44" s="89">
        <f ca="1">RANDBETWEEN(MIN(g_input_values!$D$7:$D$9),MAX(g_input_values!$D$7:$D$9))</f>
        <v>42</v>
      </c>
      <c r="BI44" s="89">
        <f ca="1">RANDBETWEEN(MIN(g_input_values!$D$7:$D$9),MAX(g_input_values!$D$7:$D$9))</f>
        <v>49</v>
      </c>
      <c r="BJ44" s="79">
        <f t="shared" ca="1" si="9"/>
        <v>55.800000000000004</v>
      </c>
      <c r="BK44" s="79">
        <f t="shared" ca="1" si="10"/>
        <v>9.4</v>
      </c>
      <c r="BL44" s="86">
        <f t="shared" ca="1" si="11"/>
        <v>0.16845878136200715</v>
      </c>
    </row>
    <row r="45" spans="1:64" ht="12.5" x14ac:dyDescent="0.25">
      <c r="J45" s="143"/>
      <c r="K45" s="89" t="s">
        <v>33</v>
      </c>
      <c r="L45" s="89">
        <f ca="1">RANDBETWEEN(MIN(g_input_values!$D$7:$D$9),MAX(g_input_values!$D$7:$D$9))</f>
        <v>60</v>
      </c>
      <c r="M45" s="89">
        <f ca="1">RANDBETWEEN(MIN(g_input_values!$D$7:$D$9),MAX(g_input_values!$D$7:$D$9))</f>
        <v>64</v>
      </c>
      <c r="N45" s="89">
        <f ca="1">RANDBETWEEN(MIN(g_input_values!$D$7:$D$9),MAX(g_input_values!$D$7:$D$9))</f>
        <v>39</v>
      </c>
      <c r="O45" s="89">
        <f ca="1">RANDBETWEEN(MIN(g_input_values!$D$7:$D$9),MAX(g_input_values!$D$7:$D$9))</f>
        <v>71</v>
      </c>
      <c r="P45" s="89">
        <f ca="1">RANDBETWEEN(MIN(g_input_values!$D$7:$D$9),MAX(g_input_values!$D$7:$D$9))</f>
        <v>46</v>
      </c>
      <c r="Q45" s="89">
        <f ca="1">RANDBETWEEN(MIN(g_input_values!$D$7:$D$9),MAX(g_input_values!$D$7:$D$9))</f>
        <v>68</v>
      </c>
      <c r="R45" s="89">
        <f ca="1">RANDBETWEEN(MIN(g_input_values!$D$7:$D$9),MAX(g_input_values!$D$7:$D$9))</f>
        <v>67</v>
      </c>
      <c r="S45" s="89">
        <f ca="1">RANDBETWEEN(MIN(g_input_values!$D$7:$D$9),MAX(g_input_values!$D$7:$D$9))</f>
        <v>42</v>
      </c>
      <c r="T45" s="89">
        <f ca="1">RANDBETWEEN(MIN(g_input_values!$D$7:$D$9),MAX(g_input_values!$D$7:$D$9))</f>
        <v>71</v>
      </c>
      <c r="U45" s="89">
        <f ca="1">RANDBETWEEN(MIN(g_input_values!$D$7:$D$9),MAX(g_input_values!$D$7:$D$9))</f>
        <v>71</v>
      </c>
      <c r="V45" s="89">
        <f ca="1">RANDBETWEEN(MIN(g_input_values!$D$7:$D$9),MAX(g_input_values!$D$7:$D$9))</f>
        <v>47</v>
      </c>
      <c r="W45" s="89">
        <f ca="1">RANDBETWEEN(MIN(g_input_values!$D$7:$D$9),MAX(g_input_values!$D$7:$D$9))</f>
        <v>44</v>
      </c>
      <c r="X45" s="89">
        <f ca="1">RANDBETWEEN(MIN(g_input_values!$D$7:$D$9),MAX(g_input_values!$D$7:$D$9))</f>
        <v>48</v>
      </c>
      <c r="Y45" s="89">
        <f ca="1">RANDBETWEEN(MIN(g_input_values!$D$7:$D$9),MAX(g_input_values!$D$7:$D$9))</f>
        <v>72</v>
      </c>
      <c r="Z45" s="89">
        <f ca="1">RANDBETWEEN(MIN(g_input_values!$D$7:$D$9),MAX(g_input_values!$D$7:$D$9))</f>
        <v>53</v>
      </c>
      <c r="AA45" s="89">
        <f ca="1">RANDBETWEEN(MIN(g_input_values!$D$7:$D$9),MAX(g_input_values!$D$7:$D$9))</f>
        <v>64</v>
      </c>
      <c r="AB45" s="89">
        <f ca="1">RANDBETWEEN(MIN(g_input_values!$D$7:$D$9),MAX(g_input_values!$D$7:$D$9))</f>
        <v>54</v>
      </c>
      <c r="AC45" s="89">
        <f ca="1">RANDBETWEEN(MIN(g_input_values!$D$7:$D$9),MAX(g_input_values!$D$7:$D$9))</f>
        <v>62</v>
      </c>
      <c r="AD45" s="89">
        <f ca="1">RANDBETWEEN(MIN(g_input_values!$D$7:$D$9),MAX(g_input_values!$D$7:$D$9))</f>
        <v>41</v>
      </c>
      <c r="AE45" s="89">
        <f ca="1">RANDBETWEEN(MIN(g_input_values!$D$7:$D$9),MAX(g_input_values!$D$7:$D$9))</f>
        <v>40</v>
      </c>
      <c r="AF45" s="89">
        <f ca="1">RANDBETWEEN(MIN(g_input_values!$D$7:$D$9),MAX(g_input_values!$D$7:$D$9))</f>
        <v>63</v>
      </c>
      <c r="AG45" s="89">
        <f ca="1">RANDBETWEEN(MIN(g_input_values!$D$7:$D$9),MAX(g_input_values!$D$7:$D$9))</f>
        <v>66</v>
      </c>
      <c r="AH45" s="89">
        <f ca="1">RANDBETWEEN(MIN(g_input_values!$D$7:$D$9),MAX(g_input_values!$D$7:$D$9))</f>
        <v>38</v>
      </c>
      <c r="AI45" s="89">
        <f ca="1">RANDBETWEEN(MIN(g_input_values!$D$7:$D$9),MAX(g_input_values!$D$7:$D$9))</f>
        <v>57</v>
      </c>
      <c r="AJ45" s="89">
        <f ca="1">RANDBETWEEN(MIN(g_input_values!$D$7:$D$9),MAX(g_input_values!$D$7:$D$9))</f>
        <v>68</v>
      </c>
      <c r="AK45" s="89">
        <f ca="1">RANDBETWEEN(MIN(g_input_values!$D$7:$D$9),MAX(g_input_values!$D$7:$D$9))</f>
        <v>49</v>
      </c>
      <c r="AL45" s="89">
        <f ca="1">RANDBETWEEN(MIN(g_input_values!$D$7:$D$9),MAX(g_input_values!$D$7:$D$9))</f>
        <v>54</v>
      </c>
      <c r="AM45" s="89">
        <f ca="1">RANDBETWEEN(MIN(g_input_values!$D$7:$D$9),MAX(g_input_values!$D$7:$D$9))</f>
        <v>64</v>
      </c>
      <c r="AN45" s="89">
        <f ca="1">RANDBETWEEN(MIN(g_input_values!$D$7:$D$9),MAX(g_input_values!$D$7:$D$9))</f>
        <v>69</v>
      </c>
      <c r="AO45" s="89">
        <f ca="1">RANDBETWEEN(MIN(g_input_values!$D$7:$D$9),MAX(g_input_values!$D$7:$D$9))</f>
        <v>47</v>
      </c>
      <c r="AP45" s="89">
        <f ca="1">RANDBETWEEN(MIN(g_input_values!$D$7:$D$9),MAX(g_input_values!$D$7:$D$9))</f>
        <v>45</v>
      </c>
      <c r="AQ45" s="89">
        <f ca="1">RANDBETWEEN(MIN(g_input_values!$D$7:$D$9),MAX(g_input_values!$D$7:$D$9))</f>
        <v>63</v>
      </c>
      <c r="AR45" s="89">
        <f ca="1">RANDBETWEEN(MIN(g_input_values!$D$7:$D$9),MAX(g_input_values!$D$7:$D$9))</f>
        <v>49</v>
      </c>
      <c r="AS45" s="89">
        <f ca="1">RANDBETWEEN(MIN(g_input_values!$D$7:$D$9),MAX(g_input_values!$D$7:$D$9))</f>
        <v>42</v>
      </c>
      <c r="AT45" s="89">
        <f ca="1">RANDBETWEEN(MIN(g_input_values!$D$7:$D$9),MAX(g_input_values!$D$7:$D$9))</f>
        <v>54</v>
      </c>
      <c r="AU45" s="89">
        <f ca="1">RANDBETWEEN(MIN(g_input_values!$D$7:$D$9),MAX(g_input_values!$D$7:$D$9))</f>
        <v>48</v>
      </c>
      <c r="AV45" s="89">
        <f ca="1">RANDBETWEEN(MIN(g_input_values!$D$7:$D$9),MAX(g_input_values!$D$7:$D$9))</f>
        <v>42</v>
      </c>
      <c r="AW45" s="89">
        <f ca="1">RANDBETWEEN(MIN(g_input_values!$D$7:$D$9),MAX(g_input_values!$D$7:$D$9))</f>
        <v>43</v>
      </c>
      <c r="AX45" s="89">
        <f ca="1">RANDBETWEEN(MIN(g_input_values!$D$7:$D$9),MAX(g_input_values!$D$7:$D$9))</f>
        <v>61</v>
      </c>
      <c r="AY45" s="89">
        <f ca="1">RANDBETWEEN(MIN(g_input_values!$D$7:$D$9),MAX(g_input_values!$D$7:$D$9))</f>
        <v>45</v>
      </c>
      <c r="AZ45" s="89">
        <f ca="1">RANDBETWEEN(MIN(g_input_values!$D$7:$D$9),MAX(g_input_values!$D$7:$D$9))</f>
        <v>64</v>
      </c>
      <c r="BA45" s="89">
        <f ca="1">RANDBETWEEN(MIN(g_input_values!$D$7:$D$9),MAX(g_input_values!$D$7:$D$9))</f>
        <v>65</v>
      </c>
      <c r="BB45" s="89">
        <f ca="1">RANDBETWEEN(MIN(g_input_values!$D$7:$D$9),MAX(g_input_values!$D$7:$D$9))</f>
        <v>63</v>
      </c>
      <c r="BC45" s="89">
        <f ca="1">RANDBETWEEN(MIN(g_input_values!$D$7:$D$9),MAX(g_input_values!$D$7:$D$9))</f>
        <v>66</v>
      </c>
      <c r="BD45" s="89">
        <f ca="1">RANDBETWEEN(MIN(g_input_values!$D$7:$D$9),MAX(g_input_values!$D$7:$D$9))</f>
        <v>58</v>
      </c>
      <c r="BE45" s="89">
        <f ca="1">RANDBETWEEN(MIN(g_input_values!$D$7:$D$9),MAX(g_input_values!$D$7:$D$9))</f>
        <v>62</v>
      </c>
      <c r="BF45" s="89">
        <f ca="1">RANDBETWEEN(MIN(g_input_values!$D$7:$D$9),MAX(g_input_values!$D$7:$D$9))</f>
        <v>41</v>
      </c>
      <c r="BG45" s="89">
        <f ca="1">RANDBETWEEN(MIN(g_input_values!$D$7:$D$9),MAX(g_input_values!$D$7:$D$9))</f>
        <v>49</v>
      </c>
      <c r="BH45" s="89">
        <f ca="1">RANDBETWEEN(MIN(g_input_values!$D$7:$D$9),MAX(g_input_values!$D$7:$D$9))</f>
        <v>60</v>
      </c>
      <c r="BI45" s="89">
        <f ca="1">RANDBETWEEN(MIN(g_input_values!$D$7:$D$9),MAX(g_input_values!$D$7:$D$9))</f>
        <v>72</v>
      </c>
      <c r="BJ45" s="79">
        <f t="shared" ca="1" si="9"/>
        <v>55.9</v>
      </c>
      <c r="BK45" s="79">
        <f t="shared" ca="1" si="10"/>
        <v>10.7</v>
      </c>
      <c r="BL45" s="86">
        <f t="shared" ca="1" si="11"/>
        <v>0.19141323792486584</v>
      </c>
    </row>
    <row r="46" spans="1:64" ht="12.5" x14ac:dyDescent="0.25">
      <c r="J46" s="143"/>
      <c r="K46" s="89" t="s">
        <v>7</v>
      </c>
      <c r="L46" s="89">
        <f ca="1">RANDBETWEEN(MIN(g_input_values!$D$7:$D$9),MAX(g_input_values!$D$7:$D$9))</f>
        <v>60</v>
      </c>
      <c r="M46" s="89">
        <f ca="1">RANDBETWEEN(MIN(g_input_values!$D$7:$D$9),MAX(g_input_values!$D$7:$D$9))</f>
        <v>66</v>
      </c>
      <c r="N46" s="89">
        <f ca="1">RANDBETWEEN(MIN(g_input_values!$D$7:$D$9),MAX(g_input_values!$D$7:$D$9))</f>
        <v>59</v>
      </c>
      <c r="O46" s="89">
        <f ca="1">RANDBETWEEN(MIN(g_input_values!$D$7:$D$9),MAX(g_input_values!$D$7:$D$9))</f>
        <v>47</v>
      </c>
      <c r="P46" s="89">
        <f ca="1">RANDBETWEEN(MIN(g_input_values!$D$7:$D$9),MAX(g_input_values!$D$7:$D$9))</f>
        <v>54</v>
      </c>
      <c r="Q46" s="89">
        <f ca="1">RANDBETWEEN(MIN(g_input_values!$D$7:$D$9),MAX(g_input_values!$D$7:$D$9))</f>
        <v>68</v>
      </c>
      <c r="R46" s="89">
        <f ca="1">RANDBETWEEN(MIN(g_input_values!$D$7:$D$9),MAX(g_input_values!$D$7:$D$9))</f>
        <v>53</v>
      </c>
      <c r="S46" s="89">
        <f ca="1">RANDBETWEEN(MIN(g_input_values!$D$7:$D$9),MAX(g_input_values!$D$7:$D$9))</f>
        <v>63</v>
      </c>
      <c r="T46" s="89">
        <f ca="1">RANDBETWEEN(MIN(g_input_values!$D$7:$D$9),MAX(g_input_values!$D$7:$D$9))</f>
        <v>45</v>
      </c>
      <c r="U46" s="89">
        <f ca="1">RANDBETWEEN(MIN(g_input_values!$D$7:$D$9),MAX(g_input_values!$D$7:$D$9))</f>
        <v>72</v>
      </c>
      <c r="V46" s="89">
        <f ca="1">RANDBETWEEN(MIN(g_input_values!$D$7:$D$9),MAX(g_input_values!$D$7:$D$9))</f>
        <v>59</v>
      </c>
      <c r="W46" s="89">
        <f ca="1">RANDBETWEEN(MIN(g_input_values!$D$7:$D$9),MAX(g_input_values!$D$7:$D$9))</f>
        <v>62</v>
      </c>
      <c r="X46" s="89">
        <f ca="1">RANDBETWEEN(MIN(g_input_values!$D$7:$D$9),MAX(g_input_values!$D$7:$D$9))</f>
        <v>42</v>
      </c>
      <c r="Y46" s="89">
        <f ca="1">RANDBETWEEN(MIN(g_input_values!$D$7:$D$9),MAX(g_input_values!$D$7:$D$9))</f>
        <v>63</v>
      </c>
      <c r="Z46" s="89">
        <f ca="1">RANDBETWEEN(MIN(g_input_values!$D$7:$D$9),MAX(g_input_values!$D$7:$D$9))</f>
        <v>45</v>
      </c>
      <c r="AA46" s="89">
        <f ca="1">RANDBETWEEN(MIN(g_input_values!$D$7:$D$9),MAX(g_input_values!$D$7:$D$9))</f>
        <v>71</v>
      </c>
      <c r="AB46" s="89">
        <f ca="1">RANDBETWEEN(MIN(g_input_values!$D$7:$D$9),MAX(g_input_values!$D$7:$D$9))</f>
        <v>42</v>
      </c>
      <c r="AC46" s="89">
        <f ca="1">RANDBETWEEN(MIN(g_input_values!$D$7:$D$9),MAX(g_input_values!$D$7:$D$9))</f>
        <v>40</v>
      </c>
      <c r="AD46" s="89">
        <f ca="1">RANDBETWEEN(MIN(g_input_values!$D$7:$D$9),MAX(g_input_values!$D$7:$D$9))</f>
        <v>55</v>
      </c>
      <c r="AE46" s="89">
        <f ca="1">RANDBETWEEN(MIN(g_input_values!$D$7:$D$9),MAX(g_input_values!$D$7:$D$9))</f>
        <v>46</v>
      </c>
      <c r="AF46" s="89">
        <f ca="1">RANDBETWEEN(MIN(g_input_values!$D$7:$D$9),MAX(g_input_values!$D$7:$D$9))</f>
        <v>65</v>
      </c>
      <c r="AG46" s="89">
        <f ca="1">RANDBETWEEN(MIN(g_input_values!$D$7:$D$9),MAX(g_input_values!$D$7:$D$9))</f>
        <v>54</v>
      </c>
      <c r="AH46" s="89">
        <f ca="1">RANDBETWEEN(MIN(g_input_values!$D$7:$D$9),MAX(g_input_values!$D$7:$D$9))</f>
        <v>69</v>
      </c>
      <c r="AI46" s="89">
        <f ca="1">RANDBETWEEN(MIN(g_input_values!$D$7:$D$9),MAX(g_input_values!$D$7:$D$9))</f>
        <v>56</v>
      </c>
      <c r="AJ46" s="89">
        <f ca="1">RANDBETWEEN(MIN(g_input_values!$D$7:$D$9),MAX(g_input_values!$D$7:$D$9))</f>
        <v>59</v>
      </c>
      <c r="AK46" s="89">
        <f ca="1">RANDBETWEEN(MIN(g_input_values!$D$7:$D$9),MAX(g_input_values!$D$7:$D$9))</f>
        <v>38</v>
      </c>
      <c r="AL46" s="89">
        <f ca="1">RANDBETWEEN(MIN(g_input_values!$D$7:$D$9),MAX(g_input_values!$D$7:$D$9))</f>
        <v>65</v>
      </c>
      <c r="AM46" s="89">
        <f ca="1">RANDBETWEEN(MIN(g_input_values!$D$7:$D$9),MAX(g_input_values!$D$7:$D$9))</f>
        <v>57</v>
      </c>
      <c r="AN46" s="89">
        <f ca="1">RANDBETWEEN(MIN(g_input_values!$D$7:$D$9),MAX(g_input_values!$D$7:$D$9))</f>
        <v>56</v>
      </c>
      <c r="AO46" s="89">
        <f ca="1">RANDBETWEEN(MIN(g_input_values!$D$7:$D$9),MAX(g_input_values!$D$7:$D$9))</f>
        <v>71</v>
      </c>
      <c r="AP46" s="89">
        <f ca="1">RANDBETWEEN(MIN(g_input_values!$D$7:$D$9),MAX(g_input_values!$D$7:$D$9))</f>
        <v>64</v>
      </c>
      <c r="AQ46" s="89">
        <f ca="1">RANDBETWEEN(MIN(g_input_values!$D$7:$D$9),MAX(g_input_values!$D$7:$D$9))</f>
        <v>49</v>
      </c>
      <c r="AR46" s="89">
        <f ca="1">RANDBETWEEN(MIN(g_input_values!$D$7:$D$9),MAX(g_input_values!$D$7:$D$9))</f>
        <v>61</v>
      </c>
      <c r="AS46" s="89">
        <f ca="1">RANDBETWEEN(MIN(g_input_values!$D$7:$D$9),MAX(g_input_values!$D$7:$D$9))</f>
        <v>48</v>
      </c>
      <c r="AT46" s="89">
        <f ca="1">RANDBETWEEN(MIN(g_input_values!$D$7:$D$9),MAX(g_input_values!$D$7:$D$9))</f>
        <v>56</v>
      </c>
      <c r="AU46" s="89">
        <f ca="1">RANDBETWEEN(MIN(g_input_values!$D$7:$D$9),MAX(g_input_values!$D$7:$D$9))</f>
        <v>45</v>
      </c>
      <c r="AV46" s="89">
        <f ca="1">RANDBETWEEN(MIN(g_input_values!$D$7:$D$9),MAX(g_input_values!$D$7:$D$9))</f>
        <v>63</v>
      </c>
      <c r="AW46" s="89">
        <f ca="1">RANDBETWEEN(MIN(g_input_values!$D$7:$D$9),MAX(g_input_values!$D$7:$D$9))</f>
        <v>56</v>
      </c>
      <c r="AX46" s="89">
        <f ca="1">RANDBETWEEN(MIN(g_input_values!$D$7:$D$9),MAX(g_input_values!$D$7:$D$9))</f>
        <v>39</v>
      </c>
      <c r="AY46" s="89">
        <f ca="1">RANDBETWEEN(MIN(g_input_values!$D$7:$D$9),MAX(g_input_values!$D$7:$D$9))</f>
        <v>41</v>
      </c>
      <c r="AZ46" s="89">
        <f ca="1">RANDBETWEEN(MIN(g_input_values!$D$7:$D$9),MAX(g_input_values!$D$7:$D$9))</f>
        <v>46</v>
      </c>
      <c r="BA46" s="89">
        <f ca="1">RANDBETWEEN(MIN(g_input_values!$D$7:$D$9),MAX(g_input_values!$D$7:$D$9))</f>
        <v>46</v>
      </c>
      <c r="BB46" s="89">
        <f ca="1">RANDBETWEEN(MIN(g_input_values!$D$7:$D$9),MAX(g_input_values!$D$7:$D$9))</f>
        <v>65</v>
      </c>
      <c r="BC46" s="89">
        <f ca="1">RANDBETWEEN(MIN(g_input_values!$D$7:$D$9),MAX(g_input_values!$D$7:$D$9))</f>
        <v>47</v>
      </c>
      <c r="BD46" s="89">
        <f ca="1">RANDBETWEEN(MIN(g_input_values!$D$7:$D$9),MAX(g_input_values!$D$7:$D$9))</f>
        <v>57</v>
      </c>
      <c r="BE46" s="89">
        <f ca="1">RANDBETWEEN(MIN(g_input_values!$D$7:$D$9),MAX(g_input_values!$D$7:$D$9))</f>
        <v>61</v>
      </c>
      <c r="BF46" s="89">
        <f ca="1">RANDBETWEEN(MIN(g_input_values!$D$7:$D$9),MAX(g_input_values!$D$7:$D$9))</f>
        <v>70</v>
      </c>
      <c r="BG46" s="89">
        <f ca="1">RANDBETWEEN(MIN(g_input_values!$D$7:$D$9),MAX(g_input_values!$D$7:$D$9))</f>
        <v>38</v>
      </c>
      <c r="BH46" s="89">
        <f ca="1">RANDBETWEEN(MIN(g_input_values!$D$7:$D$9),MAX(g_input_values!$D$7:$D$9))</f>
        <v>43</v>
      </c>
      <c r="BI46" s="89">
        <f ca="1">RANDBETWEEN(MIN(g_input_values!$D$7:$D$9),MAX(g_input_values!$D$7:$D$9))</f>
        <v>48</v>
      </c>
      <c r="BJ46" s="79">
        <f t="shared" ca="1" si="9"/>
        <v>54.9</v>
      </c>
      <c r="BK46" s="79">
        <f t="shared" ca="1" si="10"/>
        <v>9.9</v>
      </c>
      <c r="BL46" s="86">
        <f t="shared" ca="1" si="11"/>
        <v>0.18032786885245902</v>
      </c>
    </row>
    <row r="47" spans="1:64" ht="12.5" x14ac:dyDescent="0.25">
      <c r="J47" s="143"/>
      <c r="K47" s="89" t="s">
        <v>34</v>
      </c>
      <c r="L47" s="89">
        <f ca="1">RANDBETWEEN(MIN(g_input_values!$D$7:$D$9),MAX(g_input_values!$D$7:$D$9))</f>
        <v>71</v>
      </c>
      <c r="M47" s="89">
        <f ca="1">RANDBETWEEN(MIN(g_input_values!$D$7:$D$9),MAX(g_input_values!$D$7:$D$9))</f>
        <v>38</v>
      </c>
      <c r="N47" s="89">
        <f ca="1">RANDBETWEEN(MIN(g_input_values!$D$7:$D$9),MAX(g_input_values!$D$7:$D$9))</f>
        <v>60</v>
      </c>
      <c r="O47" s="89">
        <f ca="1">RANDBETWEEN(MIN(g_input_values!$D$7:$D$9),MAX(g_input_values!$D$7:$D$9))</f>
        <v>67</v>
      </c>
      <c r="P47" s="89">
        <f ca="1">RANDBETWEEN(MIN(g_input_values!$D$7:$D$9),MAX(g_input_values!$D$7:$D$9))</f>
        <v>44</v>
      </c>
      <c r="Q47" s="89">
        <f ca="1">RANDBETWEEN(MIN(g_input_values!$D$7:$D$9),MAX(g_input_values!$D$7:$D$9))</f>
        <v>43</v>
      </c>
      <c r="R47" s="89">
        <f ca="1">RANDBETWEEN(MIN(g_input_values!$D$7:$D$9),MAX(g_input_values!$D$7:$D$9))</f>
        <v>72</v>
      </c>
      <c r="S47" s="89">
        <f ca="1">RANDBETWEEN(MIN(g_input_values!$D$7:$D$9),MAX(g_input_values!$D$7:$D$9))</f>
        <v>70</v>
      </c>
      <c r="T47" s="89">
        <f ca="1">RANDBETWEEN(MIN(g_input_values!$D$7:$D$9),MAX(g_input_values!$D$7:$D$9))</f>
        <v>54</v>
      </c>
      <c r="U47" s="89">
        <f ca="1">RANDBETWEEN(MIN(g_input_values!$D$7:$D$9),MAX(g_input_values!$D$7:$D$9))</f>
        <v>71</v>
      </c>
      <c r="V47" s="89">
        <f ca="1">RANDBETWEEN(MIN(g_input_values!$D$7:$D$9),MAX(g_input_values!$D$7:$D$9))</f>
        <v>54</v>
      </c>
      <c r="W47" s="89">
        <f ca="1">RANDBETWEEN(MIN(g_input_values!$D$7:$D$9),MAX(g_input_values!$D$7:$D$9))</f>
        <v>48</v>
      </c>
      <c r="X47" s="89">
        <f ca="1">RANDBETWEEN(MIN(g_input_values!$D$7:$D$9),MAX(g_input_values!$D$7:$D$9))</f>
        <v>60</v>
      </c>
      <c r="Y47" s="89">
        <f ca="1">RANDBETWEEN(MIN(g_input_values!$D$7:$D$9),MAX(g_input_values!$D$7:$D$9))</f>
        <v>71</v>
      </c>
      <c r="Z47" s="89">
        <f ca="1">RANDBETWEEN(MIN(g_input_values!$D$7:$D$9),MAX(g_input_values!$D$7:$D$9))</f>
        <v>71</v>
      </c>
      <c r="AA47" s="89">
        <f ca="1">RANDBETWEEN(MIN(g_input_values!$D$7:$D$9),MAX(g_input_values!$D$7:$D$9))</f>
        <v>50</v>
      </c>
      <c r="AB47" s="89">
        <f ca="1">RANDBETWEEN(MIN(g_input_values!$D$7:$D$9),MAX(g_input_values!$D$7:$D$9))</f>
        <v>60</v>
      </c>
      <c r="AC47" s="89">
        <f ca="1">RANDBETWEEN(MIN(g_input_values!$D$7:$D$9),MAX(g_input_values!$D$7:$D$9))</f>
        <v>52</v>
      </c>
      <c r="AD47" s="89">
        <f ca="1">RANDBETWEEN(MIN(g_input_values!$D$7:$D$9),MAX(g_input_values!$D$7:$D$9))</f>
        <v>43</v>
      </c>
      <c r="AE47" s="89">
        <f ca="1">RANDBETWEEN(MIN(g_input_values!$D$7:$D$9),MAX(g_input_values!$D$7:$D$9))</f>
        <v>69</v>
      </c>
      <c r="AF47" s="89">
        <f ca="1">RANDBETWEEN(MIN(g_input_values!$D$7:$D$9),MAX(g_input_values!$D$7:$D$9))</f>
        <v>49</v>
      </c>
      <c r="AG47" s="89">
        <f ca="1">RANDBETWEEN(MIN(g_input_values!$D$7:$D$9),MAX(g_input_values!$D$7:$D$9))</f>
        <v>65</v>
      </c>
      <c r="AH47" s="89">
        <f ca="1">RANDBETWEEN(MIN(g_input_values!$D$7:$D$9),MAX(g_input_values!$D$7:$D$9))</f>
        <v>54</v>
      </c>
      <c r="AI47" s="89">
        <f ca="1">RANDBETWEEN(MIN(g_input_values!$D$7:$D$9),MAX(g_input_values!$D$7:$D$9))</f>
        <v>69</v>
      </c>
      <c r="AJ47" s="89">
        <f ca="1">RANDBETWEEN(MIN(g_input_values!$D$7:$D$9),MAX(g_input_values!$D$7:$D$9))</f>
        <v>62</v>
      </c>
      <c r="AK47" s="89">
        <f ca="1">RANDBETWEEN(MIN(g_input_values!$D$7:$D$9),MAX(g_input_values!$D$7:$D$9))</f>
        <v>41</v>
      </c>
      <c r="AL47" s="89">
        <f ca="1">RANDBETWEEN(MIN(g_input_values!$D$7:$D$9),MAX(g_input_values!$D$7:$D$9))</f>
        <v>68</v>
      </c>
      <c r="AM47" s="89">
        <f ca="1">RANDBETWEEN(MIN(g_input_values!$D$7:$D$9),MAX(g_input_values!$D$7:$D$9))</f>
        <v>72</v>
      </c>
      <c r="AN47" s="89">
        <f ca="1">RANDBETWEEN(MIN(g_input_values!$D$7:$D$9),MAX(g_input_values!$D$7:$D$9))</f>
        <v>65</v>
      </c>
      <c r="AO47" s="89">
        <f ca="1">RANDBETWEEN(MIN(g_input_values!$D$7:$D$9),MAX(g_input_values!$D$7:$D$9))</f>
        <v>48</v>
      </c>
      <c r="AP47" s="89">
        <f ca="1">RANDBETWEEN(MIN(g_input_values!$D$7:$D$9),MAX(g_input_values!$D$7:$D$9))</f>
        <v>66</v>
      </c>
      <c r="AQ47" s="89">
        <f ca="1">RANDBETWEEN(MIN(g_input_values!$D$7:$D$9),MAX(g_input_values!$D$7:$D$9))</f>
        <v>56</v>
      </c>
      <c r="AR47" s="89">
        <f ca="1">RANDBETWEEN(MIN(g_input_values!$D$7:$D$9),MAX(g_input_values!$D$7:$D$9))</f>
        <v>45</v>
      </c>
      <c r="AS47" s="89">
        <f ca="1">RANDBETWEEN(MIN(g_input_values!$D$7:$D$9),MAX(g_input_values!$D$7:$D$9))</f>
        <v>56</v>
      </c>
      <c r="AT47" s="89">
        <f ca="1">RANDBETWEEN(MIN(g_input_values!$D$7:$D$9),MAX(g_input_values!$D$7:$D$9))</f>
        <v>56</v>
      </c>
      <c r="AU47" s="89">
        <f ca="1">RANDBETWEEN(MIN(g_input_values!$D$7:$D$9),MAX(g_input_values!$D$7:$D$9))</f>
        <v>38</v>
      </c>
      <c r="AV47" s="89">
        <f ca="1">RANDBETWEEN(MIN(g_input_values!$D$7:$D$9),MAX(g_input_values!$D$7:$D$9))</f>
        <v>58</v>
      </c>
      <c r="AW47" s="89">
        <f ca="1">RANDBETWEEN(MIN(g_input_values!$D$7:$D$9),MAX(g_input_values!$D$7:$D$9))</f>
        <v>57</v>
      </c>
      <c r="AX47" s="89">
        <f ca="1">RANDBETWEEN(MIN(g_input_values!$D$7:$D$9),MAX(g_input_values!$D$7:$D$9))</f>
        <v>40</v>
      </c>
      <c r="AY47" s="89">
        <f ca="1">RANDBETWEEN(MIN(g_input_values!$D$7:$D$9),MAX(g_input_values!$D$7:$D$9))</f>
        <v>54</v>
      </c>
      <c r="AZ47" s="89">
        <f ca="1">RANDBETWEEN(MIN(g_input_values!$D$7:$D$9),MAX(g_input_values!$D$7:$D$9))</f>
        <v>57</v>
      </c>
      <c r="BA47" s="89">
        <f ca="1">RANDBETWEEN(MIN(g_input_values!$D$7:$D$9),MAX(g_input_values!$D$7:$D$9))</f>
        <v>40</v>
      </c>
      <c r="BB47" s="89">
        <f ca="1">RANDBETWEEN(MIN(g_input_values!$D$7:$D$9),MAX(g_input_values!$D$7:$D$9))</f>
        <v>42</v>
      </c>
      <c r="BC47" s="89">
        <f ca="1">RANDBETWEEN(MIN(g_input_values!$D$7:$D$9),MAX(g_input_values!$D$7:$D$9))</f>
        <v>54</v>
      </c>
      <c r="BD47" s="89">
        <f ca="1">RANDBETWEEN(MIN(g_input_values!$D$7:$D$9),MAX(g_input_values!$D$7:$D$9))</f>
        <v>55</v>
      </c>
      <c r="BE47" s="89">
        <f ca="1">RANDBETWEEN(MIN(g_input_values!$D$7:$D$9),MAX(g_input_values!$D$7:$D$9))</f>
        <v>51</v>
      </c>
      <c r="BF47" s="89">
        <f ca="1">RANDBETWEEN(MIN(g_input_values!$D$7:$D$9),MAX(g_input_values!$D$7:$D$9))</f>
        <v>69</v>
      </c>
      <c r="BG47" s="89">
        <f ca="1">RANDBETWEEN(MIN(g_input_values!$D$7:$D$9),MAX(g_input_values!$D$7:$D$9))</f>
        <v>71</v>
      </c>
      <c r="BH47" s="89">
        <f ca="1">RANDBETWEEN(MIN(g_input_values!$D$7:$D$9),MAX(g_input_values!$D$7:$D$9))</f>
        <v>47</v>
      </c>
      <c r="BI47" s="89">
        <f ca="1">RANDBETWEEN(MIN(g_input_values!$D$7:$D$9),MAX(g_input_values!$D$7:$D$9))</f>
        <v>69</v>
      </c>
      <c r="BJ47" s="79">
        <f t="shared" ca="1" si="9"/>
        <v>56.9</v>
      </c>
      <c r="BK47" s="79">
        <f t="shared" ca="1" si="10"/>
        <v>10.7</v>
      </c>
      <c r="BL47" s="86">
        <f t="shared" ca="1" si="11"/>
        <v>0.18804920913884007</v>
      </c>
    </row>
    <row r="48" spans="1:64" ht="12.5" x14ac:dyDescent="0.25">
      <c r="J48" s="143"/>
      <c r="K48" s="89" t="s">
        <v>35</v>
      </c>
      <c r="L48" s="89">
        <f ca="1">RANDBETWEEN(MIN(g_input_values!$E$7:$E$9),MAX(g_input_values!$E$7:$E$9))</f>
        <v>45</v>
      </c>
      <c r="M48" s="89">
        <f ca="1">RANDBETWEEN(MIN(g_input_values!$E$7:$E$9),MAX(g_input_values!$E$7:$E$9))</f>
        <v>68</v>
      </c>
      <c r="N48" s="89">
        <f ca="1">RANDBETWEEN(MIN(g_input_values!$E$7:$E$9),MAX(g_input_values!$E$7:$E$9))</f>
        <v>67</v>
      </c>
      <c r="O48" s="89">
        <f ca="1">RANDBETWEEN(MIN(g_input_values!$E$7:$E$9),MAX(g_input_values!$E$7:$E$9))</f>
        <v>43</v>
      </c>
      <c r="P48" s="89">
        <f ca="1">RANDBETWEEN(MIN(g_input_values!$E$7:$E$9),MAX(g_input_values!$E$7:$E$9))</f>
        <v>50</v>
      </c>
      <c r="Q48" s="89">
        <f ca="1">RANDBETWEEN(MIN(g_input_values!$E$7:$E$9),MAX(g_input_values!$E$7:$E$9))</f>
        <v>54</v>
      </c>
      <c r="R48" s="89">
        <f ca="1">RANDBETWEEN(MIN(g_input_values!$E$7:$E$9),MAX(g_input_values!$E$7:$E$9))</f>
        <v>54</v>
      </c>
      <c r="S48" s="89">
        <f ca="1">RANDBETWEEN(MIN(g_input_values!$E$7:$E$9),MAX(g_input_values!$E$7:$E$9))</f>
        <v>62</v>
      </c>
      <c r="T48" s="89">
        <f ca="1">RANDBETWEEN(MIN(g_input_values!$E$7:$E$9),MAX(g_input_values!$E$7:$E$9))</f>
        <v>72</v>
      </c>
      <c r="U48" s="89">
        <f ca="1">RANDBETWEEN(MIN(g_input_values!$E$7:$E$9),MAX(g_input_values!$E$7:$E$9))</f>
        <v>46</v>
      </c>
      <c r="V48" s="89">
        <f ca="1">RANDBETWEEN(MIN(g_input_values!$E$7:$E$9),MAX(g_input_values!$E$7:$E$9))</f>
        <v>47</v>
      </c>
      <c r="W48" s="89">
        <f ca="1">RANDBETWEEN(MIN(g_input_values!$E$7:$E$9),MAX(g_input_values!$E$7:$E$9))</f>
        <v>62</v>
      </c>
      <c r="X48" s="89">
        <f ca="1">RANDBETWEEN(MIN(g_input_values!$E$7:$E$9),MAX(g_input_values!$E$7:$E$9))</f>
        <v>69</v>
      </c>
      <c r="Y48" s="89">
        <f ca="1">RANDBETWEEN(MIN(g_input_values!$E$7:$E$9),MAX(g_input_values!$E$7:$E$9))</f>
        <v>55</v>
      </c>
      <c r="Z48" s="89">
        <f ca="1">RANDBETWEEN(MIN(g_input_values!$E$7:$E$9),MAX(g_input_values!$E$7:$E$9))</f>
        <v>63</v>
      </c>
      <c r="AA48" s="89">
        <f ca="1">RANDBETWEEN(MIN(g_input_values!$E$7:$E$9),MAX(g_input_values!$E$7:$E$9))</f>
        <v>66</v>
      </c>
      <c r="AB48" s="89">
        <f ca="1">RANDBETWEEN(MIN(g_input_values!$E$7:$E$9),MAX(g_input_values!$E$7:$E$9))</f>
        <v>52</v>
      </c>
      <c r="AC48" s="89">
        <f ca="1">RANDBETWEEN(MIN(g_input_values!$E$7:$E$9),MAX(g_input_values!$E$7:$E$9))</f>
        <v>47</v>
      </c>
      <c r="AD48" s="89">
        <f ca="1">RANDBETWEEN(MIN(g_input_values!$E$7:$E$9),MAX(g_input_values!$E$7:$E$9))</f>
        <v>65</v>
      </c>
      <c r="AE48" s="89">
        <f ca="1">RANDBETWEEN(MIN(g_input_values!$E$7:$E$9),MAX(g_input_values!$E$7:$E$9))</f>
        <v>55</v>
      </c>
      <c r="AF48" s="89">
        <f ca="1">RANDBETWEEN(MIN(g_input_values!$E$7:$E$9),MAX(g_input_values!$E$7:$E$9))</f>
        <v>62</v>
      </c>
      <c r="AG48" s="89">
        <f ca="1">RANDBETWEEN(MIN(g_input_values!$E$7:$E$9),MAX(g_input_values!$E$7:$E$9))</f>
        <v>64</v>
      </c>
      <c r="AH48" s="89">
        <f ca="1">RANDBETWEEN(MIN(g_input_values!$E$7:$E$9),MAX(g_input_values!$E$7:$E$9))</f>
        <v>57</v>
      </c>
      <c r="AI48" s="89">
        <f ca="1">RANDBETWEEN(MIN(g_input_values!$E$7:$E$9),MAX(g_input_values!$E$7:$E$9))</f>
        <v>63</v>
      </c>
      <c r="AJ48" s="89">
        <f ca="1">RANDBETWEEN(MIN(g_input_values!$E$7:$E$9),MAX(g_input_values!$E$7:$E$9))</f>
        <v>64</v>
      </c>
      <c r="AK48" s="89">
        <f ca="1">RANDBETWEEN(MIN(g_input_values!$E$7:$E$9),MAX(g_input_values!$E$7:$E$9))</f>
        <v>59</v>
      </c>
      <c r="AL48" s="89">
        <f ca="1">RANDBETWEEN(MIN(g_input_values!$E$7:$E$9),MAX(g_input_values!$E$7:$E$9))</f>
        <v>69</v>
      </c>
      <c r="AM48" s="89">
        <f ca="1">RANDBETWEEN(MIN(g_input_values!$E$7:$E$9),MAX(g_input_values!$E$7:$E$9))</f>
        <v>71</v>
      </c>
      <c r="AN48" s="89">
        <f ca="1">RANDBETWEEN(MIN(g_input_values!$E$7:$E$9),MAX(g_input_values!$E$7:$E$9))</f>
        <v>65</v>
      </c>
      <c r="AO48" s="89">
        <f ca="1">RANDBETWEEN(MIN(g_input_values!$E$7:$E$9),MAX(g_input_values!$E$7:$E$9))</f>
        <v>44</v>
      </c>
      <c r="AP48" s="89">
        <f ca="1">RANDBETWEEN(MIN(g_input_values!$E$7:$E$9),MAX(g_input_values!$E$7:$E$9))</f>
        <v>44</v>
      </c>
      <c r="AQ48" s="89">
        <f ca="1">RANDBETWEEN(MIN(g_input_values!$E$7:$E$9),MAX(g_input_values!$E$7:$E$9))</f>
        <v>43</v>
      </c>
      <c r="AR48" s="89">
        <f ca="1">RANDBETWEEN(MIN(g_input_values!$E$7:$E$9),MAX(g_input_values!$E$7:$E$9))</f>
        <v>56</v>
      </c>
      <c r="AS48" s="89">
        <f ca="1">RANDBETWEEN(MIN(g_input_values!$E$7:$E$9),MAX(g_input_values!$E$7:$E$9))</f>
        <v>45</v>
      </c>
      <c r="AT48" s="89">
        <f ca="1">RANDBETWEEN(MIN(g_input_values!$E$7:$E$9),MAX(g_input_values!$E$7:$E$9))</f>
        <v>54</v>
      </c>
      <c r="AU48" s="89">
        <f ca="1">RANDBETWEEN(MIN(g_input_values!$E$7:$E$9),MAX(g_input_values!$E$7:$E$9))</f>
        <v>69</v>
      </c>
      <c r="AV48" s="89">
        <f ca="1">RANDBETWEEN(MIN(g_input_values!$E$7:$E$9),MAX(g_input_values!$E$7:$E$9))</f>
        <v>66</v>
      </c>
      <c r="AW48" s="89">
        <f ca="1">RANDBETWEEN(MIN(g_input_values!$E$7:$E$9),MAX(g_input_values!$E$7:$E$9))</f>
        <v>44</v>
      </c>
      <c r="AX48" s="89">
        <f ca="1">RANDBETWEEN(MIN(g_input_values!$E$7:$E$9),MAX(g_input_values!$E$7:$E$9))</f>
        <v>61</v>
      </c>
      <c r="AY48" s="89">
        <f ca="1">RANDBETWEEN(MIN(g_input_values!$E$7:$E$9),MAX(g_input_values!$E$7:$E$9))</f>
        <v>54</v>
      </c>
      <c r="AZ48" s="89">
        <f ca="1">RANDBETWEEN(MIN(g_input_values!$E$7:$E$9),MAX(g_input_values!$E$7:$E$9))</f>
        <v>54</v>
      </c>
      <c r="BA48" s="89">
        <f ca="1">RANDBETWEEN(MIN(g_input_values!$E$7:$E$9),MAX(g_input_values!$E$7:$E$9))</f>
        <v>67</v>
      </c>
      <c r="BB48" s="89">
        <f ca="1">RANDBETWEEN(MIN(g_input_values!$E$7:$E$9),MAX(g_input_values!$E$7:$E$9))</f>
        <v>44</v>
      </c>
      <c r="BC48" s="89">
        <f ca="1">RANDBETWEEN(MIN(g_input_values!$E$7:$E$9),MAX(g_input_values!$E$7:$E$9))</f>
        <v>56</v>
      </c>
      <c r="BD48" s="89">
        <f ca="1">RANDBETWEEN(MIN(g_input_values!$E$7:$E$9),MAX(g_input_values!$E$7:$E$9))</f>
        <v>53</v>
      </c>
      <c r="BE48" s="89">
        <f ca="1">RANDBETWEEN(MIN(g_input_values!$E$7:$E$9),MAX(g_input_values!$E$7:$E$9))</f>
        <v>71</v>
      </c>
      <c r="BF48" s="89">
        <f ca="1">RANDBETWEEN(MIN(g_input_values!$E$7:$E$9),MAX(g_input_values!$E$7:$E$9))</f>
        <v>58</v>
      </c>
      <c r="BG48" s="89">
        <f ca="1">RANDBETWEEN(MIN(g_input_values!$E$7:$E$9),MAX(g_input_values!$E$7:$E$9))</f>
        <v>56</v>
      </c>
      <c r="BH48" s="89">
        <f ca="1">RANDBETWEEN(MIN(g_input_values!$E$7:$E$9),MAX(g_input_values!$E$7:$E$9))</f>
        <v>63</v>
      </c>
      <c r="BI48" s="89">
        <f ca="1">RANDBETWEEN(MIN(g_input_values!$E$7:$E$9),MAX(g_input_values!$E$7:$E$9))</f>
        <v>51</v>
      </c>
      <c r="BJ48" s="79">
        <f t="shared" ca="1" si="9"/>
        <v>57.4</v>
      </c>
      <c r="BK48" s="79">
        <f t="shared" ca="1" si="10"/>
        <v>8.8000000000000007</v>
      </c>
      <c r="BL48" s="86">
        <f t="shared" ca="1" si="11"/>
        <v>0.15331010452961674</v>
      </c>
    </row>
    <row r="49" spans="10:64" ht="12.5" x14ac:dyDescent="0.25">
      <c r="J49" s="143"/>
      <c r="K49" s="89" t="s">
        <v>36</v>
      </c>
      <c r="L49" s="89">
        <f ca="1">RANDBETWEEN(MIN(g_input_values!$F$7:$F$9),MAX(g_input_values!$F$7:$F$9))</f>
        <v>71</v>
      </c>
      <c r="M49" s="89">
        <f ca="1">RANDBETWEEN(MIN(g_input_values!$F$7:$F$9),MAX(g_input_values!$F$7:$F$9))</f>
        <v>63</v>
      </c>
      <c r="N49" s="89">
        <f ca="1">RANDBETWEEN(MIN(g_input_values!$F$7:$F$9),MAX(g_input_values!$F$7:$F$9))</f>
        <v>65</v>
      </c>
      <c r="O49" s="89">
        <f ca="1">RANDBETWEEN(MIN(g_input_values!$F$7:$F$9),MAX(g_input_values!$F$7:$F$9))</f>
        <v>71</v>
      </c>
      <c r="P49" s="89">
        <f ca="1">RANDBETWEEN(MIN(g_input_values!$F$7:$F$9),MAX(g_input_values!$F$7:$F$9))</f>
        <v>69</v>
      </c>
      <c r="Q49" s="89">
        <f ca="1">RANDBETWEEN(MIN(g_input_values!$F$7:$F$9),MAX(g_input_values!$F$7:$F$9))</f>
        <v>60</v>
      </c>
      <c r="R49" s="89">
        <f ca="1">RANDBETWEEN(MIN(g_input_values!$F$7:$F$9),MAX(g_input_values!$F$7:$F$9))</f>
        <v>67</v>
      </c>
      <c r="S49" s="89">
        <f ca="1">RANDBETWEEN(MIN(g_input_values!$F$7:$F$9),MAX(g_input_values!$F$7:$F$9))</f>
        <v>61</v>
      </c>
      <c r="T49" s="89">
        <f ca="1">RANDBETWEEN(MIN(g_input_values!$F$7:$F$9),MAX(g_input_values!$F$7:$F$9))</f>
        <v>63</v>
      </c>
      <c r="U49" s="89">
        <f ca="1">RANDBETWEEN(MIN(g_input_values!$F$7:$F$9),MAX(g_input_values!$F$7:$F$9))</f>
        <v>60</v>
      </c>
      <c r="V49" s="89">
        <f ca="1">RANDBETWEEN(MIN(g_input_values!$F$7:$F$9),MAX(g_input_values!$F$7:$F$9))</f>
        <v>63</v>
      </c>
      <c r="W49" s="89">
        <f ca="1">RANDBETWEEN(MIN(g_input_values!$F$7:$F$9),MAX(g_input_values!$F$7:$F$9))</f>
        <v>68</v>
      </c>
      <c r="X49" s="89">
        <f ca="1">RANDBETWEEN(MIN(g_input_values!$F$7:$F$9),MAX(g_input_values!$F$7:$F$9))</f>
        <v>70</v>
      </c>
      <c r="Y49" s="89">
        <f ca="1">RANDBETWEEN(MIN(g_input_values!$F$7:$F$9),MAX(g_input_values!$F$7:$F$9))</f>
        <v>62</v>
      </c>
      <c r="Z49" s="89">
        <f ca="1">RANDBETWEEN(MIN(g_input_values!$F$7:$F$9),MAX(g_input_values!$F$7:$F$9))</f>
        <v>72</v>
      </c>
      <c r="AA49" s="89">
        <f ca="1">RANDBETWEEN(MIN(g_input_values!$F$7:$F$9),MAX(g_input_values!$F$7:$F$9))</f>
        <v>69</v>
      </c>
      <c r="AB49" s="89">
        <f ca="1">RANDBETWEEN(MIN(g_input_values!$F$7:$F$9),MAX(g_input_values!$F$7:$F$9))</f>
        <v>68</v>
      </c>
      <c r="AC49" s="89">
        <f ca="1">RANDBETWEEN(MIN(g_input_values!$F$7:$F$9),MAX(g_input_values!$F$7:$F$9))</f>
        <v>67</v>
      </c>
      <c r="AD49" s="89">
        <f ca="1">RANDBETWEEN(MIN(g_input_values!$F$7:$F$9),MAX(g_input_values!$F$7:$F$9))</f>
        <v>69</v>
      </c>
      <c r="AE49" s="89">
        <f ca="1">RANDBETWEEN(MIN(g_input_values!$F$7:$F$9),MAX(g_input_values!$F$7:$F$9))</f>
        <v>69</v>
      </c>
      <c r="AF49" s="89">
        <f ca="1">RANDBETWEEN(MIN(g_input_values!$F$7:$F$9),MAX(g_input_values!$F$7:$F$9))</f>
        <v>62</v>
      </c>
      <c r="AG49" s="89">
        <f ca="1">RANDBETWEEN(MIN(g_input_values!$F$7:$F$9),MAX(g_input_values!$F$7:$F$9))</f>
        <v>68</v>
      </c>
      <c r="AH49" s="89">
        <f ca="1">RANDBETWEEN(MIN(g_input_values!$F$7:$F$9),MAX(g_input_values!$F$7:$F$9))</f>
        <v>68</v>
      </c>
      <c r="AI49" s="89">
        <f ca="1">RANDBETWEEN(MIN(g_input_values!$F$7:$F$9),MAX(g_input_values!$F$7:$F$9))</f>
        <v>66</v>
      </c>
      <c r="AJ49" s="89">
        <f ca="1">RANDBETWEEN(MIN(g_input_values!$F$7:$F$9),MAX(g_input_values!$F$7:$F$9))</f>
        <v>62</v>
      </c>
      <c r="AK49" s="89">
        <f ca="1">RANDBETWEEN(MIN(g_input_values!$F$7:$F$9),MAX(g_input_values!$F$7:$F$9))</f>
        <v>65</v>
      </c>
      <c r="AL49" s="89">
        <f ca="1">RANDBETWEEN(MIN(g_input_values!$F$7:$F$9),MAX(g_input_values!$F$7:$F$9))</f>
        <v>70</v>
      </c>
      <c r="AM49" s="89">
        <f ca="1">RANDBETWEEN(MIN(g_input_values!$F$7:$F$9),MAX(g_input_values!$F$7:$F$9))</f>
        <v>65</v>
      </c>
      <c r="AN49" s="89">
        <f ca="1">RANDBETWEEN(MIN(g_input_values!$F$7:$F$9),MAX(g_input_values!$F$7:$F$9))</f>
        <v>71</v>
      </c>
      <c r="AO49" s="89">
        <f ca="1">RANDBETWEEN(MIN(g_input_values!$F$7:$F$9),MAX(g_input_values!$F$7:$F$9))</f>
        <v>60</v>
      </c>
      <c r="AP49" s="89">
        <f ca="1">RANDBETWEEN(MIN(g_input_values!$F$7:$F$9),MAX(g_input_values!$F$7:$F$9))</f>
        <v>62</v>
      </c>
      <c r="AQ49" s="89">
        <f ca="1">RANDBETWEEN(MIN(g_input_values!$F$7:$F$9),MAX(g_input_values!$F$7:$F$9))</f>
        <v>64</v>
      </c>
      <c r="AR49" s="89">
        <f ca="1">RANDBETWEEN(MIN(g_input_values!$F$7:$F$9),MAX(g_input_values!$F$7:$F$9))</f>
        <v>68</v>
      </c>
      <c r="AS49" s="89">
        <f ca="1">RANDBETWEEN(MIN(g_input_values!$F$7:$F$9),MAX(g_input_values!$F$7:$F$9))</f>
        <v>71</v>
      </c>
      <c r="AT49" s="89">
        <f ca="1">RANDBETWEEN(MIN(g_input_values!$F$7:$F$9),MAX(g_input_values!$F$7:$F$9))</f>
        <v>64</v>
      </c>
      <c r="AU49" s="89">
        <f ca="1">RANDBETWEEN(MIN(g_input_values!$F$7:$F$9),MAX(g_input_values!$F$7:$F$9))</f>
        <v>72</v>
      </c>
      <c r="AV49" s="89">
        <f ca="1">RANDBETWEEN(MIN(g_input_values!$F$7:$F$9),MAX(g_input_values!$F$7:$F$9))</f>
        <v>65</v>
      </c>
      <c r="AW49" s="89">
        <f ca="1">RANDBETWEEN(MIN(g_input_values!$F$7:$F$9),MAX(g_input_values!$F$7:$F$9))</f>
        <v>68</v>
      </c>
      <c r="AX49" s="89">
        <f ca="1">RANDBETWEEN(MIN(g_input_values!$F$7:$F$9),MAX(g_input_values!$F$7:$F$9))</f>
        <v>69</v>
      </c>
      <c r="AY49" s="89">
        <f ca="1">RANDBETWEEN(MIN(g_input_values!$F$7:$F$9),MAX(g_input_values!$F$7:$F$9))</f>
        <v>62</v>
      </c>
      <c r="AZ49" s="89">
        <f ca="1">RANDBETWEEN(MIN(g_input_values!$F$7:$F$9),MAX(g_input_values!$F$7:$F$9))</f>
        <v>65</v>
      </c>
      <c r="BA49" s="89">
        <f ca="1">RANDBETWEEN(MIN(g_input_values!$F$7:$F$9),MAX(g_input_values!$F$7:$F$9))</f>
        <v>66</v>
      </c>
      <c r="BB49" s="89">
        <f ca="1">RANDBETWEEN(MIN(g_input_values!$F$7:$F$9),MAX(g_input_values!$F$7:$F$9))</f>
        <v>71</v>
      </c>
      <c r="BC49" s="89">
        <f ca="1">RANDBETWEEN(MIN(g_input_values!$F$7:$F$9),MAX(g_input_values!$F$7:$F$9))</f>
        <v>70</v>
      </c>
      <c r="BD49" s="89">
        <f ca="1">RANDBETWEEN(MIN(g_input_values!$F$7:$F$9),MAX(g_input_values!$F$7:$F$9))</f>
        <v>70</v>
      </c>
      <c r="BE49" s="89">
        <f ca="1">RANDBETWEEN(MIN(g_input_values!$F$7:$F$9),MAX(g_input_values!$F$7:$F$9))</f>
        <v>71</v>
      </c>
      <c r="BF49" s="89">
        <f ca="1">RANDBETWEEN(MIN(g_input_values!$F$7:$F$9),MAX(g_input_values!$F$7:$F$9))</f>
        <v>71</v>
      </c>
      <c r="BG49" s="89">
        <f ca="1">RANDBETWEEN(MIN(g_input_values!$F$7:$F$9),MAX(g_input_values!$F$7:$F$9))</f>
        <v>67</v>
      </c>
      <c r="BH49" s="89">
        <f ca="1">RANDBETWEEN(MIN(g_input_values!$F$7:$F$9),MAX(g_input_values!$F$7:$F$9))</f>
        <v>61</v>
      </c>
      <c r="BI49" s="89">
        <f ca="1">RANDBETWEEN(MIN(g_input_values!$F$7:$F$9),MAX(g_input_values!$F$7:$F$9))</f>
        <v>71</v>
      </c>
      <c r="BJ49" s="79">
        <f t="shared" ca="1" si="9"/>
        <v>66.699999999999989</v>
      </c>
      <c r="BK49" s="79">
        <f t="shared" ca="1" si="10"/>
        <v>3.7</v>
      </c>
      <c r="BL49" s="86">
        <f t="shared" ca="1" si="11"/>
        <v>5.5472263868065981E-2</v>
      </c>
    </row>
    <row r="50" spans="10:64" ht="12.5" x14ac:dyDescent="0.25">
      <c r="J50" s="143"/>
      <c r="K50" s="89" t="s">
        <v>37</v>
      </c>
      <c r="L50" s="89">
        <f ca="1">RANDBETWEEN(MIN(g_input_values!$G$7:$G$9),MAX(g_input_values!$G$7:$G$9))</f>
        <v>72</v>
      </c>
      <c r="M50" s="89">
        <f ca="1">RANDBETWEEN(MIN(g_input_values!$G$7:$G$9),MAX(g_input_values!$G$7:$G$9))</f>
        <v>72</v>
      </c>
      <c r="N50" s="89">
        <f ca="1">RANDBETWEEN(MIN(g_input_values!$G$7:$G$9),MAX(g_input_values!$G$7:$G$9))</f>
        <v>71</v>
      </c>
      <c r="O50" s="89">
        <f ca="1">RANDBETWEEN(MIN(g_input_values!$G$7:$G$9),MAX(g_input_values!$G$7:$G$9))</f>
        <v>72</v>
      </c>
      <c r="P50" s="89">
        <f ca="1">RANDBETWEEN(MIN(g_input_values!$G$7:$G$9),MAX(g_input_values!$G$7:$G$9))</f>
        <v>71</v>
      </c>
      <c r="Q50" s="89">
        <f ca="1">RANDBETWEEN(MIN(g_input_values!$G$7:$G$9),MAX(g_input_values!$G$7:$G$9))</f>
        <v>71</v>
      </c>
      <c r="R50" s="89">
        <f ca="1">RANDBETWEEN(MIN(g_input_values!$G$7:$G$9),MAX(g_input_values!$G$7:$G$9))</f>
        <v>72</v>
      </c>
      <c r="S50" s="89">
        <f ca="1">RANDBETWEEN(MIN(g_input_values!$G$7:$G$9),MAX(g_input_values!$G$7:$G$9))</f>
        <v>72</v>
      </c>
      <c r="T50" s="89">
        <f ca="1">RANDBETWEEN(MIN(g_input_values!$G$7:$G$9),MAX(g_input_values!$G$7:$G$9))</f>
        <v>72</v>
      </c>
      <c r="U50" s="89">
        <f ca="1">RANDBETWEEN(MIN(g_input_values!$G$7:$G$9),MAX(g_input_values!$G$7:$G$9))</f>
        <v>71</v>
      </c>
      <c r="V50" s="89">
        <f ca="1">RANDBETWEEN(MIN(g_input_values!$G$7:$G$9),MAX(g_input_values!$G$7:$G$9))</f>
        <v>72</v>
      </c>
      <c r="W50" s="89">
        <f ca="1">RANDBETWEEN(MIN(g_input_values!$G$7:$G$9),MAX(g_input_values!$G$7:$G$9))</f>
        <v>71</v>
      </c>
      <c r="X50" s="89">
        <f ca="1">RANDBETWEEN(MIN(g_input_values!$G$7:$G$9),MAX(g_input_values!$G$7:$G$9))</f>
        <v>71</v>
      </c>
      <c r="Y50" s="89">
        <f ca="1">RANDBETWEEN(MIN(g_input_values!$G$7:$G$9),MAX(g_input_values!$G$7:$G$9))</f>
        <v>71</v>
      </c>
      <c r="Z50" s="89">
        <f ca="1">RANDBETWEEN(MIN(g_input_values!$G$7:$G$9),MAX(g_input_values!$G$7:$G$9))</f>
        <v>71</v>
      </c>
      <c r="AA50" s="89">
        <f ca="1">RANDBETWEEN(MIN(g_input_values!$G$7:$G$9),MAX(g_input_values!$G$7:$G$9))</f>
        <v>71</v>
      </c>
      <c r="AB50" s="89">
        <f ca="1">RANDBETWEEN(MIN(g_input_values!$G$7:$G$9),MAX(g_input_values!$G$7:$G$9))</f>
        <v>71</v>
      </c>
      <c r="AC50" s="89">
        <f ca="1">RANDBETWEEN(MIN(g_input_values!$G$7:$G$9),MAX(g_input_values!$G$7:$G$9))</f>
        <v>71</v>
      </c>
      <c r="AD50" s="89">
        <f ca="1">RANDBETWEEN(MIN(g_input_values!$G$7:$G$9),MAX(g_input_values!$G$7:$G$9))</f>
        <v>71</v>
      </c>
      <c r="AE50" s="89">
        <f ca="1">RANDBETWEEN(MIN(g_input_values!$G$7:$G$9),MAX(g_input_values!$G$7:$G$9))</f>
        <v>71</v>
      </c>
      <c r="AF50" s="89">
        <f ca="1">RANDBETWEEN(MIN(g_input_values!$G$7:$G$9),MAX(g_input_values!$G$7:$G$9))</f>
        <v>71</v>
      </c>
      <c r="AG50" s="89">
        <f ca="1">RANDBETWEEN(MIN(g_input_values!$G$7:$G$9),MAX(g_input_values!$G$7:$G$9))</f>
        <v>72</v>
      </c>
      <c r="AH50" s="89">
        <f ca="1">RANDBETWEEN(MIN(g_input_values!$G$7:$G$9),MAX(g_input_values!$G$7:$G$9))</f>
        <v>72</v>
      </c>
      <c r="AI50" s="89">
        <f ca="1">RANDBETWEEN(MIN(g_input_values!$G$7:$G$9),MAX(g_input_values!$G$7:$G$9))</f>
        <v>71</v>
      </c>
      <c r="AJ50" s="89">
        <f ca="1">RANDBETWEEN(MIN(g_input_values!$G$7:$G$9),MAX(g_input_values!$G$7:$G$9))</f>
        <v>72</v>
      </c>
      <c r="AK50" s="89">
        <f ca="1">RANDBETWEEN(MIN(g_input_values!$G$7:$G$9),MAX(g_input_values!$G$7:$G$9))</f>
        <v>72</v>
      </c>
      <c r="AL50" s="89">
        <f ca="1">RANDBETWEEN(MIN(g_input_values!$G$7:$G$9),MAX(g_input_values!$G$7:$G$9))</f>
        <v>71</v>
      </c>
      <c r="AM50" s="89">
        <f ca="1">RANDBETWEEN(MIN(g_input_values!$G$7:$G$9),MAX(g_input_values!$G$7:$G$9))</f>
        <v>71</v>
      </c>
      <c r="AN50" s="89">
        <f ca="1">RANDBETWEEN(MIN(g_input_values!$G$7:$G$9),MAX(g_input_values!$G$7:$G$9))</f>
        <v>72</v>
      </c>
      <c r="AO50" s="89">
        <f ca="1">RANDBETWEEN(MIN(g_input_values!$G$7:$G$9),MAX(g_input_values!$G$7:$G$9))</f>
        <v>71</v>
      </c>
      <c r="AP50" s="89">
        <f ca="1">RANDBETWEEN(MIN(g_input_values!$G$7:$G$9),MAX(g_input_values!$G$7:$G$9))</f>
        <v>72</v>
      </c>
      <c r="AQ50" s="89">
        <f ca="1">RANDBETWEEN(MIN(g_input_values!$G$7:$G$9),MAX(g_input_values!$G$7:$G$9))</f>
        <v>72</v>
      </c>
      <c r="AR50" s="89">
        <f ca="1">RANDBETWEEN(MIN(g_input_values!$G$7:$G$9),MAX(g_input_values!$G$7:$G$9))</f>
        <v>71</v>
      </c>
      <c r="AS50" s="89">
        <f ca="1">RANDBETWEEN(MIN(g_input_values!$G$7:$G$9),MAX(g_input_values!$G$7:$G$9))</f>
        <v>72</v>
      </c>
      <c r="AT50" s="89">
        <f ca="1">RANDBETWEEN(MIN(g_input_values!$G$7:$G$9),MAX(g_input_values!$G$7:$G$9))</f>
        <v>72</v>
      </c>
      <c r="AU50" s="89">
        <f ca="1">RANDBETWEEN(MIN(g_input_values!$G$7:$G$9),MAX(g_input_values!$G$7:$G$9))</f>
        <v>71</v>
      </c>
      <c r="AV50" s="89">
        <f ca="1">RANDBETWEEN(MIN(g_input_values!$G$7:$G$9),MAX(g_input_values!$G$7:$G$9))</f>
        <v>71</v>
      </c>
      <c r="AW50" s="89">
        <f ca="1">RANDBETWEEN(MIN(g_input_values!$G$7:$G$9),MAX(g_input_values!$G$7:$G$9))</f>
        <v>71</v>
      </c>
      <c r="AX50" s="89">
        <f ca="1">RANDBETWEEN(MIN(g_input_values!$G$7:$G$9),MAX(g_input_values!$G$7:$G$9))</f>
        <v>71</v>
      </c>
      <c r="AY50" s="89">
        <f ca="1">RANDBETWEEN(MIN(g_input_values!$G$7:$G$9),MAX(g_input_values!$G$7:$G$9))</f>
        <v>72</v>
      </c>
      <c r="AZ50" s="89">
        <f ca="1">RANDBETWEEN(MIN(g_input_values!$G$7:$G$9),MAX(g_input_values!$G$7:$G$9))</f>
        <v>71</v>
      </c>
      <c r="BA50" s="89">
        <f ca="1">RANDBETWEEN(MIN(g_input_values!$G$7:$G$9),MAX(g_input_values!$G$7:$G$9))</f>
        <v>71</v>
      </c>
      <c r="BB50" s="89">
        <f ca="1">RANDBETWEEN(MIN(g_input_values!$G$7:$G$9),MAX(g_input_values!$G$7:$G$9))</f>
        <v>72</v>
      </c>
      <c r="BC50" s="89">
        <f ca="1">RANDBETWEEN(MIN(g_input_values!$G$7:$G$9),MAX(g_input_values!$G$7:$G$9))</f>
        <v>71</v>
      </c>
      <c r="BD50" s="89">
        <f ca="1">RANDBETWEEN(MIN(g_input_values!$G$7:$G$9),MAX(g_input_values!$G$7:$G$9))</f>
        <v>72</v>
      </c>
      <c r="BE50" s="89">
        <f ca="1">RANDBETWEEN(MIN(g_input_values!$G$7:$G$9),MAX(g_input_values!$G$7:$G$9))</f>
        <v>71</v>
      </c>
      <c r="BF50" s="89">
        <f ca="1">RANDBETWEEN(MIN(g_input_values!$G$7:$G$9),MAX(g_input_values!$G$7:$G$9))</f>
        <v>71</v>
      </c>
      <c r="BG50" s="89">
        <f ca="1">RANDBETWEEN(MIN(g_input_values!$G$7:$G$9),MAX(g_input_values!$G$7:$G$9))</f>
        <v>72</v>
      </c>
      <c r="BH50" s="89">
        <f ca="1">RANDBETWEEN(MIN(g_input_values!$G$7:$G$9),MAX(g_input_values!$G$7:$G$9))</f>
        <v>72</v>
      </c>
      <c r="BI50" s="89">
        <f ca="1">RANDBETWEEN(MIN(g_input_values!$G$7:$G$9),MAX(g_input_values!$G$7:$G$9))</f>
        <v>72</v>
      </c>
      <c r="BJ50" s="79">
        <f t="shared" ca="1" si="9"/>
        <v>71.5</v>
      </c>
      <c r="BK50" s="79">
        <f t="shared" ca="1" si="10"/>
        <v>0.5</v>
      </c>
      <c r="BL50" s="86">
        <f t="shared" ca="1" si="11"/>
        <v>6.993006993006993E-3</v>
      </c>
    </row>
    <row r="51" spans="10:64" ht="12.5" x14ac:dyDescent="0.25">
      <c r="J51" s="143"/>
      <c r="K51" s="89" t="s">
        <v>6</v>
      </c>
      <c r="L51" s="89">
        <f ca="1">RANDBETWEEN(MIN(g_input_values!$H$7:$H$9),MAX(g_input_values!$H$7:$H$9))</f>
        <v>73</v>
      </c>
      <c r="M51" s="89">
        <f ca="1">RANDBETWEEN(MIN(g_input_values!$H$7:$H$9),MAX(g_input_values!$H$7:$H$9))</f>
        <v>73</v>
      </c>
      <c r="N51" s="89">
        <f ca="1">RANDBETWEEN(MIN(g_input_values!$H$7:$H$9),MAX(g_input_values!$H$7:$H$9))</f>
        <v>76</v>
      </c>
      <c r="O51" s="89">
        <f ca="1">RANDBETWEEN(MIN(g_input_values!$H$7:$H$9),MAX(g_input_values!$H$7:$H$9))</f>
        <v>73</v>
      </c>
      <c r="P51" s="89">
        <f ca="1">RANDBETWEEN(MIN(g_input_values!$H$7:$H$9),MAX(g_input_values!$H$7:$H$9))</f>
        <v>77</v>
      </c>
      <c r="Q51" s="89">
        <f ca="1">RANDBETWEEN(MIN(g_input_values!$H$7:$H$9),MAX(g_input_values!$H$7:$H$9))</f>
        <v>77</v>
      </c>
      <c r="R51" s="89">
        <f ca="1">RANDBETWEEN(MIN(g_input_values!$H$7:$H$9),MAX(g_input_values!$H$7:$H$9))</f>
        <v>77</v>
      </c>
      <c r="S51" s="89">
        <f ca="1">RANDBETWEEN(MIN(g_input_values!$H$7:$H$9),MAX(g_input_values!$H$7:$H$9))</f>
        <v>75</v>
      </c>
      <c r="T51" s="89">
        <f ca="1">RANDBETWEEN(MIN(g_input_values!$H$7:$H$9),MAX(g_input_values!$H$7:$H$9))</f>
        <v>73</v>
      </c>
      <c r="U51" s="89">
        <f ca="1">RANDBETWEEN(MIN(g_input_values!$H$7:$H$9),MAX(g_input_values!$H$7:$H$9))</f>
        <v>73</v>
      </c>
      <c r="V51" s="89">
        <f ca="1">RANDBETWEEN(MIN(g_input_values!$H$7:$H$9),MAX(g_input_values!$H$7:$H$9))</f>
        <v>77</v>
      </c>
      <c r="W51" s="89">
        <f ca="1">RANDBETWEEN(MIN(g_input_values!$H$7:$H$9),MAX(g_input_values!$H$7:$H$9))</f>
        <v>73</v>
      </c>
      <c r="X51" s="89">
        <f ca="1">RANDBETWEEN(MIN(g_input_values!$H$7:$H$9),MAX(g_input_values!$H$7:$H$9))</f>
        <v>76</v>
      </c>
      <c r="Y51" s="89">
        <f ca="1">RANDBETWEEN(MIN(g_input_values!$H$7:$H$9),MAX(g_input_values!$H$7:$H$9))</f>
        <v>75</v>
      </c>
      <c r="Z51" s="89">
        <f ca="1">RANDBETWEEN(MIN(g_input_values!$H$7:$H$9),MAX(g_input_values!$H$7:$H$9))</f>
        <v>74</v>
      </c>
      <c r="AA51" s="89">
        <f ca="1">RANDBETWEEN(MIN(g_input_values!$H$7:$H$9),MAX(g_input_values!$H$7:$H$9))</f>
        <v>75</v>
      </c>
      <c r="AB51" s="89">
        <f ca="1">RANDBETWEEN(MIN(g_input_values!$H$7:$H$9),MAX(g_input_values!$H$7:$H$9))</f>
        <v>75</v>
      </c>
      <c r="AC51" s="89">
        <f ca="1">RANDBETWEEN(MIN(g_input_values!$H$7:$H$9),MAX(g_input_values!$H$7:$H$9))</f>
        <v>77</v>
      </c>
      <c r="AD51" s="89">
        <f ca="1">RANDBETWEEN(MIN(g_input_values!$H$7:$H$9),MAX(g_input_values!$H$7:$H$9))</f>
        <v>73</v>
      </c>
      <c r="AE51" s="89">
        <f ca="1">RANDBETWEEN(MIN(g_input_values!$H$7:$H$9),MAX(g_input_values!$H$7:$H$9))</f>
        <v>77</v>
      </c>
      <c r="AF51" s="89">
        <f ca="1">RANDBETWEEN(MIN(g_input_values!$H$7:$H$9),MAX(g_input_values!$H$7:$H$9))</f>
        <v>74</v>
      </c>
      <c r="AG51" s="89">
        <f ca="1">RANDBETWEEN(MIN(g_input_values!$H$7:$H$9),MAX(g_input_values!$H$7:$H$9))</f>
        <v>74</v>
      </c>
      <c r="AH51" s="89">
        <f ca="1">RANDBETWEEN(MIN(g_input_values!$H$7:$H$9),MAX(g_input_values!$H$7:$H$9))</f>
        <v>77</v>
      </c>
      <c r="AI51" s="89">
        <f ca="1">RANDBETWEEN(MIN(g_input_values!$H$7:$H$9),MAX(g_input_values!$H$7:$H$9))</f>
        <v>73</v>
      </c>
      <c r="AJ51" s="89">
        <f ca="1">RANDBETWEEN(MIN(g_input_values!$H$7:$H$9),MAX(g_input_values!$H$7:$H$9))</f>
        <v>73</v>
      </c>
      <c r="AK51" s="89">
        <f ca="1">RANDBETWEEN(MIN(g_input_values!$H$7:$H$9),MAX(g_input_values!$H$7:$H$9))</f>
        <v>77</v>
      </c>
      <c r="AL51" s="89">
        <f ca="1">RANDBETWEEN(MIN(g_input_values!$H$7:$H$9),MAX(g_input_values!$H$7:$H$9))</f>
        <v>76</v>
      </c>
      <c r="AM51" s="89">
        <f ca="1">RANDBETWEEN(MIN(g_input_values!$H$7:$H$9),MAX(g_input_values!$H$7:$H$9))</f>
        <v>77</v>
      </c>
      <c r="AN51" s="89">
        <f ca="1">RANDBETWEEN(MIN(g_input_values!$H$7:$H$9),MAX(g_input_values!$H$7:$H$9))</f>
        <v>76</v>
      </c>
      <c r="AO51" s="89">
        <f ca="1">RANDBETWEEN(MIN(g_input_values!$H$7:$H$9),MAX(g_input_values!$H$7:$H$9))</f>
        <v>73</v>
      </c>
      <c r="AP51" s="89">
        <f ca="1">RANDBETWEEN(MIN(g_input_values!$H$7:$H$9),MAX(g_input_values!$H$7:$H$9))</f>
        <v>74</v>
      </c>
      <c r="AQ51" s="89">
        <f ca="1">RANDBETWEEN(MIN(g_input_values!$H$7:$H$9),MAX(g_input_values!$H$7:$H$9))</f>
        <v>74</v>
      </c>
      <c r="AR51" s="89">
        <f ca="1">RANDBETWEEN(MIN(g_input_values!$H$7:$H$9),MAX(g_input_values!$H$7:$H$9))</f>
        <v>77</v>
      </c>
      <c r="AS51" s="89">
        <f ca="1">RANDBETWEEN(MIN(g_input_values!$H$7:$H$9),MAX(g_input_values!$H$7:$H$9))</f>
        <v>75</v>
      </c>
      <c r="AT51" s="89">
        <f ca="1">RANDBETWEEN(MIN(g_input_values!$H$7:$H$9),MAX(g_input_values!$H$7:$H$9))</f>
        <v>73</v>
      </c>
      <c r="AU51" s="89">
        <f ca="1">RANDBETWEEN(MIN(g_input_values!$H$7:$H$9),MAX(g_input_values!$H$7:$H$9))</f>
        <v>73</v>
      </c>
      <c r="AV51" s="89">
        <f ca="1">RANDBETWEEN(MIN(g_input_values!$H$7:$H$9),MAX(g_input_values!$H$7:$H$9))</f>
        <v>74</v>
      </c>
      <c r="AW51" s="89">
        <f ca="1">RANDBETWEEN(MIN(g_input_values!$H$7:$H$9),MAX(g_input_values!$H$7:$H$9))</f>
        <v>73</v>
      </c>
      <c r="AX51" s="89">
        <f ca="1">RANDBETWEEN(MIN(g_input_values!$H$7:$H$9),MAX(g_input_values!$H$7:$H$9))</f>
        <v>76</v>
      </c>
      <c r="AY51" s="89">
        <f ca="1">RANDBETWEEN(MIN(g_input_values!$H$7:$H$9),MAX(g_input_values!$H$7:$H$9))</f>
        <v>75</v>
      </c>
      <c r="AZ51" s="89">
        <f ca="1">RANDBETWEEN(MIN(g_input_values!$H$7:$H$9),MAX(g_input_values!$H$7:$H$9))</f>
        <v>77</v>
      </c>
      <c r="BA51" s="89">
        <f ca="1">RANDBETWEEN(MIN(g_input_values!$H$7:$H$9),MAX(g_input_values!$H$7:$H$9))</f>
        <v>76</v>
      </c>
      <c r="BB51" s="89">
        <f ca="1">RANDBETWEEN(MIN(g_input_values!$H$7:$H$9),MAX(g_input_values!$H$7:$H$9))</f>
        <v>73</v>
      </c>
      <c r="BC51" s="89">
        <f ca="1">RANDBETWEEN(MIN(g_input_values!$H$7:$H$9),MAX(g_input_values!$H$7:$H$9))</f>
        <v>75</v>
      </c>
      <c r="BD51" s="89">
        <f ca="1">RANDBETWEEN(MIN(g_input_values!$H$7:$H$9),MAX(g_input_values!$H$7:$H$9))</f>
        <v>75</v>
      </c>
      <c r="BE51" s="89">
        <f ca="1">RANDBETWEEN(MIN(g_input_values!$H$7:$H$9),MAX(g_input_values!$H$7:$H$9))</f>
        <v>76</v>
      </c>
      <c r="BF51" s="89">
        <f ca="1">RANDBETWEEN(MIN(g_input_values!$H$7:$H$9),MAX(g_input_values!$H$7:$H$9))</f>
        <v>76</v>
      </c>
      <c r="BG51" s="89">
        <f ca="1">RANDBETWEEN(MIN(g_input_values!$H$7:$H$9),MAX(g_input_values!$H$7:$H$9))</f>
        <v>76</v>
      </c>
      <c r="BH51" s="89">
        <f ca="1">RANDBETWEEN(MIN(g_input_values!$H$7:$H$9),MAX(g_input_values!$H$7:$H$9))</f>
        <v>74</v>
      </c>
      <c r="BI51" s="89">
        <f ca="1">RANDBETWEEN(MIN(g_input_values!$H$7:$H$9),MAX(g_input_values!$H$7:$H$9))</f>
        <v>77</v>
      </c>
      <c r="BJ51" s="79">
        <f t="shared" ca="1" si="9"/>
        <v>75</v>
      </c>
      <c r="BK51" s="79">
        <f t="shared" ca="1" si="10"/>
        <v>1.6</v>
      </c>
      <c r="BL51" s="86">
        <f t="shared" ca="1" si="11"/>
        <v>2.1333333333333336E-2</v>
      </c>
    </row>
    <row r="52" spans="10:64" ht="12.5" x14ac:dyDescent="0.25">
      <c r="BL52" s="86">
        <f ca="1">AVERAGE(BL43:BL51)</f>
        <v>0.12637151351167022</v>
      </c>
    </row>
  </sheetData>
  <sheetProtection algorithmName="SHA-512" hashValue="fWa52Gj222ydF6dmGla8jRwp0k05Y3qHTUChE2fHEAjwqkaqcb4iYuDblI8F021plcCafEtKvt7GU/iZsm/lrQ==" saltValue="ZpnpBIiSOJYEqhqKLnTdSQ==" spinCount="100000" sheet="1" objects="1" scenarios="1" selectLockedCells="1"/>
  <mergeCells count="9">
    <mergeCell ref="J28:J37"/>
    <mergeCell ref="J42:J51"/>
    <mergeCell ref="H1:N1"/>
    <mergeCell ref="R1:AE1"/>
    <mergeCell ref="L3:L4"/>
    <mergeCell ref="P3:P11"/>
    <mergeCell ref="L6:L7"/>
    <mergeCell ref="H25:N25"/>
    <mergeCell ref="G38:I41"/>
  </mergeCells>
  <hyperlinks>
    <hyperlink ref="G2" location="'FRONT SHEET'!A1" display="Return to FRONT SHEET" xr:uid="{46415A0F-1678-4F6F-85D0-872FF3D2849F}"/>
  </hyperlink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09903-6D74-694D-BBEA-8E0113D5CFA4}">
  <sheetPr codeName="Sheet10">
    <outlinePr summaryBelow="0" summaryRight="0"/>
  </sheetPr>
  <dimension ref="A1:AD990"/>
  <sheetViews>
    <sheetView workbookViewId="0">
      <selection activeCell="B11" sqref="B11"/>
    </sheetView>
  </sheetViews>
  <sheetFormatPr defaultColWidth="14.453125" defaultRowHeight="15.75" customHeight="1" x14ac:dyDescent="0.25"/>
  <cols>
    <col min="1" max="1" width="30.1796875" style="79" customWidth="1"/>
    <col min="2" max="2" width="16" style="79" customWidth="1"/>
    <col min="3" max="3" width="29.453125" style="79" customWidth="1"/>
    <col min="4" max="5" width="7.453125" style="79" customWidth="1"/>
    <col min="6" max="6" width="8.1796875" style="79" customWidth="1"/>
    <col min="7" max="17" width="7.453125" style="79" customWidth="1"/>
    <col min="18" max="18" width="7.6328125" style="79" customWidth="1"/>
    <col min="19" max="30" width="8.36328125" style="79" customWidth="1"/>
    <col min="31" max="16384" width="14.453125" style="79"/>
  </cols>
  <sheetData>
    <row r="1" spans="1:30" ht="26" customHeight="1" x14ac:dyDescent="0.25">
      <c r="A1" s="144" t="s">
        <v>52</v>
      </c>
      <c r="B1" s="92" t="s">
        <v>53</v>
      </c>
      <c r="C1" s="93" t="s">
        <v>54</v>
      </c>
      <c r="D1" s="92" t="s">
        <v>55</v>
      </c>
      <c r="E1" s="92" t="s">
        <v>56</v>
      </c>
      <c r="F1" s="92" t="s">
        <v>57</v>
      </c>
      <c r="G1" s="92" t="s">
        <v>58</v>
      </c>
      <c r="H1" s="92" t="s">
        <v>59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1:30" ht="15.75" customHeight="1" x14ac:dyDescent="0.25">
      <c r="A2" s="138"/>
      <c r="B2" s="84">
        <v>8.9</v>
      </c>
      <c r="C2" s="84">
        <v>0</v>
      </c>
      <c r="D2" s="94">
        <f t="shared" ref="D2:H4" si="0">$B2+($C2*D$5)</f>
        <v>8.9</v>
      </c>
      <c r="E2" s="94">
        <f t="shared" si="0"/>
        <v>8.9</v>
      </c>
      <c r="F2" s="94">
        <f t="shared" si="0"/>
        <v>8.9</v>
      </c>
      <c r="G2" s="94">
        <f t="shared" si="0"/>
        <v>8.9</v>
      </c>
      <c r="H2" s="94">
        <f t="shared" si="0"/>
        <v>8.9</v>
      </c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</row>
    <row r="3" spans="1:30" ht="15.75" customHeight="1" x14ac:dyDescent="0.25">
      <c r="A3" s="138"/>
      <c r="B3" s="84">
        <v>24.8</v>
      </c>
      <c r="C3" s="84">
        <v>0.8</v>
      </c>
      <c r="D3" s="94">
        <f t="shared" si="0"/>
        <v>25.032</v>
      </c>
      <c r="E3" s="94">
        <f t="shared" si="0"/>
        <v>25.096</v>
      </c>
      <c r="F3" s="94">
        <f t="shared" si="0"/>
        <v>25.327999999999999</v>
      </c>
      <c r="G3" s="94">
        <f t="shared" si="0"/>
        <v>25.472000000000001</v>
      </c>
      <c r="H3" s="94">
        <f t="shared" si="0"/>
        <v>25.568480000000001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</row>
    <row r="4" spans="1:30" ht="15.75" customHeight="1" x14ac:dyDescent="0.25">
      <c r="A4" s="138"/>
      <c r="B4" s="84">
        <v>24.1</v>
      </c>
      <c r="C4" s="84">
        <v>10.1</v>
      </c>
      <c r="D4" s="94">
        <f t="shared" si="0"/>
        <v>27.029</v>
      </c>
      <c r="E4" s="94">
        <f t="shared" si="0"/>
        <v>27.837</v>
      </c>
      <c r="F4" s="94">
        <f t="shared" si="0"/>
        <v>30.766000000000002</v>
      </c>
      <c r="G4" s="94">
        <f t="shared" si="0"/>
        <v>32.584000000000003</v>
      </c>
      <c r="H4" s="94">
        <f t="shared" si="0"/>
        <v>33.802059999999997</v>
      </c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</row>
    <row r="5" spans="1:30" ht="18.5" customHeight="1" x14ac:dyDescent="0.25">
      <c r="A5" s="145" t="s">
        <v>60</v>
      </c>
      <c r="B5" s="138"/>
      <c r="C5" s="138"/>
      <c r="D5" s="95">
        <v>0.28999999999999998</v>
      </c>
      <c r="E5" s="95">
        <v>0.37</v>
      </c>
      <c r="F5" s="95">
        <v>0.66</v>
      </c>
      <c r="G5" s="95">
        <v>0.84</v>
      </c>
      <c r="H5" s="95">
        <v>0.96060000000000001</v>
      </c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1:30" ht="15.75" customHeight="1" x14ac:dyDescent="0.25">
      <c r="A6" s="144" t="s">
        <v>61</v>
      </c>
      <c r="B6" s="92" t="s">
        <v>62</v>
      </c>
      <c r="C6" s="93" t="s">
        <v>63</v>
      </c>
      <c r="D6" s="92" t="s">
        <v>64</v>
      </c>
      <c r="E6" s="92" t="s">
        <v>65</v>
      </c>
      <c r="F6" s="92" t="s">
        <v>66</v>
      </c>
      <c r="G6" s="92" t="s">
        <v>67</v>
      </c>
      <c r="H6" s="92" t="s">
        <v>68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</row>
    <row r="7" spans="1:30" ht="15.75" customHeight="1" x14ac:dyDescent="0.25">
      <c r="A7" s="138"/>
      <c r="B7" s="84">
        <v>17.8</v>
      </c>
      <c r="C7" s="84">
        <v>21.7</v>
      </c>
      <c r="D7" s="94">
        <f t="shared" ref="D7:H9" si="1">$B7+($C7*D$5)</f>
        <v>24.093</v>
      </c>
      <c r="E7" s="94">
        <f t="shared" si="1"/>
        <v>25.829000000000001</v>
      </c>
      <c r="F7" s="94">
        <f t="shared" si="1"/>
        <v>32.122</v>
      </c>
      <c r="G7" s="94">
        <f t="shared" si="1"/>
        <v>36.027999999999999</v>
      </c>
      <c r="H7" s="94">
        <f t="shared" si="1"/>
        <v>38.645020000000002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</row>
    <row r="8" spans="1:30" ht="15.75" customHeight="1" x14ac:dyDescent="0.25">
      <c r="A8" s="138"/>
      <c r="B8" s="84">
        <v>4.8</v>
      </c>
      <c r="C8" s="84">
        <v>116</v>
      </c>
      <c r="D8" s="94">
        <f t="shared" si="1"/>
        <v>38.44</v>
      </c>
      <c r="E8" s="94">
        <f t="shared" si="1"/>
        <v>47.72</v>
      </c>
      <c r="F8" s="94">
        <f t="shared" si="1"/>
        <v>81.36</v>
      </c>
      <c r="G8" s="94">
        <f t="shared" si="1"/>
        <v>102.24</v>
      </c>
      <c r="H8" s="94">
        <f t="shared" si="1"/>
        <v>116.2296</v>
      </c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</row>
    <row r="9" spans="1:30" ht="15.75" customHeight="1" x14ac:dyDescent="0.25">
      <c r="A9" s="138"/>
      <c r="B9" s="84">
        <v>48</v>
      </c>
      <c r="C9" s="84">
        <v>46</v>
      </c>
      <c r="D9" s="94">
        <f t="shared" si="1"/>
        <v>61.34</v>
      </c>
      <c r="E9" s="94">
        <f t="shared" si="1"/>
        <v>65.02</v>
      </c>
      <c r="F9" s="94">
        <f t="shared" si="1"/>
        <v>78.36</v>
      </c>
      <c r="G9" s="94">
        <f t="shared" si="1"/>
        <v>86.64</v>
      </c>
      <c r="H9" s="94">
        <f t="shared" si="1"/>
        <v>92.187600000000003</v>
      </c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</row>
    <row r="10" spans="1:30" ht="32" customHeight="1" x14ac:dyDescent="0.25">
      <c r="A10" s="145" t="s">
        <v>69</v>
      </c>
      <c r="B10" s="138"/>
      <c r="C10" s="84" t="s">
        <v>70</v>
      </c>
      <c r="D10" s="84">
        <v>0.1</v>
      </c>
      <c r="E10" s="80" t="s">
        <v>71</v>
      </c>
      <c r="F10" s="84">
        <v>0.19</v>
      </c>
      <c r="G10" s="84" t="s">
        <v>72</v>
      </c>
      <c r="H10" s="84">
        <v>1.9E-2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</row>
    <row r="11" spans="1:30" ht="27" customHeight="1" x14ac:dyDescent="0.25">
      <c r="A11" s="80"/>
      <c r="B11" s="99" t="s">
        <v>168</v>
      </c>
      <c r="C11" s="80" t="s">
        <v>73</v>
      </c>
      <c r="D11" s="146" t="s">
        <v>2</v>
      </c>
      <c r="E11" s="138"/>
      <c r="F11" s="138"/>
      <c r="G11" s="146" t="s">
        <v>32</v>
      </c>
      <c r="H11" s="138"/>
      <c r="I11" s="138"/>
      <c r="J11" s="146" t="s">
        <v>33</v>
      </c>
      <c r="K11" s="138"/>
      <c r="L11" s="138"/>
      <c r="M11" s="146" t="s">
        <v>7</v>
      </c>
      <c r="N11" s="138"/>
      <c r="O11" s="138"/>
      <c r="P11" s="146" t="s">
        <v>74</v>
      </c>
      <c r="Q11" s="138"/>
      <c r="R11" s="138"/>
      <c r="S11" s="146" t="s">
        <v>35</v>
      </c>
      <c r="T11" s="138"/>
      <c r="U11" s="138"/>
      <c r="V11" s="146" t="s">
        <v>36</v>
      </c>
      <c r="W11" s="138"/>
      <c r="X11" s="138"/>
      <c r="Y11" s="146" t="s">
        <v>37</v>
      </c>
      <c r="Z11" s="138"/>
      <c r="AA11" s="138"/>
      <c r="AB11" s="146" t="s">
        <v>6</v>
      </c>
      <c r="AC11" s="138"/>
      <c r="AD11" s="138"/>
    </row>
    <row r="12" spans="1:30" ht="15.75" customHeight="1" x14ac:dyDescent="0.25">
      <c r="A12" s="147" t="s">
        <v>75</v>
      </c>
      <c r="B12" s="141" t="s">
        <v>76</v>
      </c>
      <c r="C12" s="96" t="s">
        <v>2</v>
      </c>
      <c r="D12" s="84">
        <v>450</v>
      </c>
      <c r="E12" s="84">
        <v>0</v>
      </c>
      <c r="F12" s="84">
        <v>0</v>
      </c>
      <c r="G12" s="84">
        <v>670</v>
      </c>
      <c r="H12" s="84">
        <v>0</v>
      </c>
      <c r="I12" s="84">
        <v>0</v>
      </c>
      <c r="J12" s="84">
        <v>750</v>
      </c>
      <c r="K12" s="84">
        <v>0</v>
      </c>
      <c r="L12" s="84">
        <v>0</v>
      </c>
      <c r="M12" s="84">
        <v>830</v>
      </c>
      <c r="N12" s="84">
        <v>0</v>
      </c>
      <c r="O12" s="84">
        <v>0</v>
      </c>
      <c r="P12" s="84">
        <v>1300</v>
      </c>
      <c r="Q12" s="84">
        <v>0</v>
      </c>
      <c r="R12" s="84">
        <v>0</v>
      </c>
      <c r="S12" s="84">
        <v>3350</v>
      </c>
      <c r="T12" s="84">
        <v>0</v>
      </c>
      <c r="U12" s="84">
        <v>0</v>
      </c>
      <c r="V12" s="84">
        <v>420</v>
      </c>
      <c r="W12" s="84">
        <v>20500</v>
      </c>
      <c r="X12" s="84">
        <v>500</v>
      </c>
      <c r="Y12" s="84">
        <v>420</v>
      </c>
      <c r="Z12" s="84">
        <v>12230</v>
      </c>
      <c r="AA12" s="84">
        <v>1000</v>
      </c>
      <c r="AB12" s="84">
        <v>420</v>
      </c>
      <c r="AC12" s="84">
        <v>13400</v>
      </c>
      <c r="AD12" s="84">
        <v>550</v>
      </c>
    </row>
    <row r="13" spans="1:30" ht="15.75" customHeight="1" x14ac:dyDescent="0.25">
      <c r="A13" s="138"/>
      <c r="B13" s="138"/>
      <c r="C13" s="96" t="s">
        <v>32</v>
      </c>
      <c r="D13" s="84">
        <v>670</v>
      </c>
      <c r="E13" s="84">
        <v>0</v>
      </c>
      <c r="F13" s="84">
        <v>0</v>
      </c>
      <c r="G13" s="84">
        <v>190</v>
      </c>
      <c r="H13" s="84">
        <v>0</v>
      </c>
      <c r="I13" s="84">
        <v>0</v>
      </c>
      <c r="J13" s="84">
        <v>230</v>
      </c>
      <c r="K13" s="84">
        <v>0</v>
      </c>
      <c r="L13" s="84">
        <v>0</v>
      </c>
      <c r="M13" s="84">
        <v>350</v>
      </c>
      <c r="N13" s="84">
        <v>0</v>
      </c>
      <c r="O13" s="84">
        <v>0</v>
      </c>
      <c r="P13" s="84">
        <v>800</v>
      </c>
      <c r="Q13" s="84">
        <v>0</v>
      </c>
      <c r="R13" s="84">
        <v>0</v>
      </c>
      <c r="S13" s="84">
        <v>2880</v>
      </c>
      <c r="T13" s="84">
        <v>0</v>
      </c>
      <c r="U13" s="84">
        <v>0</v>
      </c>
      <c r="V13" s="84">
        <v>300</v>
      </c>
      <c r="W13" s="84">
        <v>20500</v>
      </c>
      <c r="X13" s="84">
        <v>500</v>
      </c>
      <c r="Y13" s="84">
        <v>300</v>
      </c>
      <c r="Z13" s="84">
        <v>12230</v>
      </c>
      <c r="AA13" s="84">
        <v>1000</v>
      </c>
      <c r="AB13" s="84">
        <v>300</v>
      </c>
      <c r="AC13" s="84">
        <v>13400</v>
      </c>
      <c r="AD13" s="84">
        <v>550</v>
      </c>
    </row>
    <row r="14" spans="1:30" ht="15.75" customHeight="1" x14ac:dyDescent="0.25">
      <c r="A14" s="138"/>
      <c r="B14" s="138"/>
      <c r="C14" s="96" t="s">
        <v>33</v>
      </c>
      <c r="D14" s="84">
        <v>750</v>
      </c>
      <c r="E14" s="84">
        <v>0</v>
      </c>
      <c r="F14" s="84">
        <v>0</v>
      </c>
      <c r="G14" s="84">
        <v>230</v>
      </c>
      <c r="H14" s="84">
        <v>0</v>
      </c>
      <c r="I14" s="84">
        <v>0</v>
      </c>
      <c r="J14" s="84">
        <v>150</v>
      </c>
      <c r="K14" s="84">
        <v>0</v>
      </c>
      <c r="L14" s="84">
        <v>0</v>
      </c>
      <c r="M14" s="84">
        <v>250</v>
      </c>
      <c r="N14" s="84">
        <v>0</v>
      </c>
      <c r="O14" s="84">
        <v>0</v>
      </c>
      <c r="P14" s="84">
        <v>700</v>
      </c>
      <c r="Q14" s="84">
        <v>0</v>
      </c>
      <c r="R14" s="84">
        <v>0</v>
      </c>
      <c r="S14" s="84">
        <v>2750</v>
      </c>
      <c r="T14" s="84">
        <v>0</v>
      </c>
      <c r="U14" s="84">
        <v>0</v>
      </c>
      <c r="V14" s="84">
        <v>270</v>
      </c>
      <c r="W14" s="84">
        <v>20500</v>
      </c>
      <c r="X14" s="84">
        <v>500</v>
      </c>
      <c r="Y14" s="84">
        <v>270</v>
      </c>
      <c r="Z14" s="84">
        <v>12230</v>
      </c>
      <c r="AA14" s="84">
        <v>1000</v>
      </c>
      <c r="AB14" s="84">
        <v>270</v>
      </c>
      <c r="AC14" s="84">
        <v>13400</v>
      </c>
      <c r="AD14" s="84">
        <v>550</v>
      </c>
    </row>
    <row r="15" spans="1:30" ht="15.75" customHeight="1" x14ac:dyDescent="0.25">
      <c r="A15" s="138"/>
      <c r="B15" s="138"/>
      <c r="C15" s="96" t="s">
        <v>7</v>
      </c>
      <c r="D15" s="84">
        <v>830</v>
      </c>
      <c r="E15" s="84">
        <v>0</v>
      </c>
      <c r="F15" s="84">
        <v>0</v>
      </c>
      <c r="G15" s="84">
        <v>350</v>
      </c>
      <c r="H15" s="84">
        <v>0</v>
      </c>
      <c r="I15" s="84">
        <v>0</v>
      </c>
      <c r="J15" s="84">
        <v>250</v>
      </c>
      <c r="K15" s="84">
        <v>0</v>
      </c>
      <c r="L15" s="84">
        <v>0</v>
      </c>
      <c r="M15" s="84">
        <v>120</v>
      </c>
      <c r="N15" s="84">
        <v>0</v>
      </c>
      <c r="O15" s="84">
        <v>0</v>
      </c>
      <c r="P15" s="84">
        <v>570</v>
      </c>
      <c r="Q15" s="84">
        <v>0</v>
      </c>
      <c r="R15" s="84">
        <v>0</v>
      </c>
      <c r="S15" s="84">
        <v>2650</v>
      </c>
      <c r="T15" s="84">
        <v>0</v>
      </c>
      <c r="U15" s="84">
        <v>0</v>
      </c>
      <c r="V15" s="84">
        <v>350</v>
      </c>
      <c r="W15" s="84">
        <v>20500</v>
      </c>
      <c r="X15" s="84">
        <v>500</v>
      </c>
      <c r="Y15" s="84">
        <v>350</v>
      </c>
      <c r="Z15" s="84">
        <v>12230</v>
      </c>
      <c r="AA15" s="84">
        <v>1000</v>
      </c>
      <c r="AB15" s="84">
        <v>350</v>
      </c>
      <c r="AC15" s="84">
        <v>13400</v>
      </c>
      <c r="AD15" s="84">
        <v>550</v>
      </c>
    </row>
    <row r="16" spans="1:30" ht="15.75" customHeight="1" x14ac:dyDescent="0.25">
      <c r="A16" s="138"/>
      <c r="B16" s="138"/>
      <c r="C16" s="96" t="s">
        <v>34</v>
      </c>
      <c r="D16" s="84">
        <v>1300</v>
      </c>
      <c r="E16" s="84">
        <v>0</v>
      </c>
      <c r="F16" s="84">
        <v>0</v>
      </c>
      <c r="G16" s="84">
        <v>800</v>
      </c>
      <c r="H16" s="84">
        <v>0</v>
      </c>
      <c r="I16" s="84">
        <v>0</v>
      </c>
      <c r="J16" s="84">
        <v>700</v>
      </c>
      <c r="K16" s="84">
        <v>0</v>
      </c>
      <c r="L16" s="84">
        <v>0</v>
      </c>
      <c r="M16" s="84">
        <v>570</v>
      </c>
      <c r="N16" s="84">
        <v>0</v>
      </c>
      <c r="O16" s="84">
        <v>0</v>
      </c>
      <c r="P16" s="84">
        <v>500</v>
      </c>
      <c r="Q16" s="84">
        <v>0</v>
      </c>
      <c r="R16" s="84">
        <v>0</v>
      </c>
      <c r="S16" s="84">
        <v>2200</v>
      </c>
      <c r="T16" s="84">
        <v>0</v>
      </c>
      <c r="U16" s="84">
        <v>0</v>
      </c>
      <c r="V16" s="84">
        <v>250</v>
      </c>
      <c r="W16" s="84">
        <v>19500</v>
      </c>
      <c r="X16" s="84">
        <v>500</v>
      </c>
      <c r="Y16" s="84">
        <v>250</v>
      </c>
      <c r="Z16" s="84">
        <v>19500</v>
      </c>
      <c r="AA16" s="84">
        <v>1000</v>
      </c>
      <c r="AB16" s="84">
        <v>250</v>
      </c>
      <c r="AC16" s="84">
        <v>19500</v>
      </c>
      <c r="AD16" s="84">
        <v>550</v>
      </c>
    </row>
    <row r="17" spans="1:30" ht="15.75" customHeight="1" x14ac:dyDescent="0.25">
      <c r="A17" s="138"/>
      <c r="B17" s="138"/>
      <c r="C17" s="96" t="s">
        <v>35</v>
      </c>
      <c r="D17" s="84">
        <v>3350</v>
      </c>
      <c r="E17" s="84">
        <v>0</v>
      </c>
      <c r="F17" s="84">
        <v>0</v>
      </c>
      <c r="G17" s="84">
        <v>2880</v>
      </c>
      <c r="H17" s="84">
        <v>0</v>
      </c>
      <c r="I17" s="84">
        <v>0</v>
      </c>
      <c r="J17" s="84">
        <v>2750</v>
      </c>
      <c r="K17" s="84">
        <v>0</v>
      </c>
      <c r="L17" s="84">
        <v>0</v>
      </c>
      <c r="M17" s="84">
        <v>2650</v>
      </c>
      <c r="N17" s="84">
        <v>0</v>
      </c>
      <c r="O17" s="84">
        <v>0</v>
      </c>
      <c r="P17" s="84">
        <v>2200</v>
      </c>
      <c r="Q17" s="84">
        <v>0</v>
      </c>
      <c r="R17" s="84">
        <v>0</v>
      </c>
      <c r="S17" s="84">
        <v>3000</v>
      </c>
      <c r="T17" s="84">
        <v>0</v>
      </c>
      <c r="U17" s="84">
        <v>0</v>
      </c>
      <c r="V17" s="84">
        <v>2000</v>
      </c>
      <c r="W17" s="84">
        <v>19900</v>
      </c>
      <c r="X17" s="84">
        <v>500</v>
      </c>
      <c r="Y17" s="84">
        <v>2000</v>
      </c>
      <c r="Z17" s="84">
        <v>11700</v>
      </c>
      <c r="AA17" s="84">
        <v>1000</v>
      </c>
      <c r="AB17" s="84">
        <v>2000</v>
      </c>
      <c r="AC17" s="84">
        <v>12900</v>
      </c>
      <c r="AD17" s="84">
        <v>550</v>
      </c>
    </row>
    <row r="18" spans="1:30" ht="15.75" customHeight="1" x14ac:dyDescent="0.25">
      <c r="A18" s="138"/>
      <c r="B18" s="138"/>
      <c r="C18" s="96" t="s">
        <v>36</v>
      </c>
      <c r="D18" s="84">
        <v>500</v>
      </c>
      <c r="E18" s="84">
        <v>20500</v>
      </c>
      <c r="F18" s="84">
        <v>420</v>
      </c>
      <c r="G18" s="84">
        <v>500</v>
      </c>
      <c r="H18" s="84">
        <v>20500</v>
      </c>
      <c r="I18" s="84">
        <v>300</v>
      </c>
      <c r="J18" s="84">
        <v>500</v>
      </c>
      <c r="K18" s="84">
        <v>20500</v>
      </c>
      <c r="L18" s="84">
        <v>270</v>
      </c>
      <c r="M18" s="84">
        <v>500</v>
      </c>
      <c r="N18" s="84">
        <v>20500</v>
      </c>
      <c r="O18" s="84">
        <v>350</v>
      </c>
      <c r="P18" s="84">
        <v>500</v>
      </c>
      <c r="Q18" s="84">
        <v>19500</v>
      </c>
      <c r="R18" s="84">
        <v>250</v>
      </c>
      <c r="S18" s="84">
        <v>500</v>
      </c>
      <c r="T18" s="84">
        <v>19900</v>
      </c>
      <c r="U18" s="84">
        <v>2000</v>
      </c>
      <c r="V18" s="84">
        <v>1500</v>
      </c>
      <c r="W18" s="84">
        <v>0</v>
      </c>
      <c r="X18" s="84">
        <v>0</v>
      </c>
      <c r="Y18" s="84">
        <v>500</v>
      </c>
      <c r="Z18" s="84">
        <v>9100</v>
      </c>
      <c r="AA18" s="84">
        <v>1000</v>
      </c>
      <c r="AB18" s="84">
        <v>500</v>
      </c>
      <c r="AC18" s="84">
        <v>13500</v>
      </c>
      <c r="AD18" s="84">
        <v>550</v>
      </c>
    </row>
    <row r="19" spans="1:30" ht="15.75" customHeight="1" x14ac:dyDescent="0.25">
      <c r="A19" s="138"/>
      <c r="B19" s="138"/>
      <c r="C19" s="96" t="s">
        <v>37</v>
      </c>
      <c r="D19" s="84">
        <v>1000</v>
      </c>
      <c r="E19" s="84">
        <v>12230</v>
      </c>
      <c r="F19" s="84">
        <v>420</v>
      </c>
      <c r="G19" s="84">
        <v>1000</v>
      </c>
      <c r="H19" s="84">
        <v>12230</v>
      </c>
      <c r="I19" s="84">
        <v>300</v>
      </c>
      <c r="J19" s="84">
        <v>1000</v>
      </c>
      <c r="K19" s="84">
        <v>12230</v>
      </c>
      <c r="L19" s="84">
        <v>270</v>
      </c>
      <c r="M19" s="84">
        <v>1000</v>
      </c>
      <c r="N19" s="84">
        <v>12230</v>
      </c>
      <c r="O19" s="84">
        <v>350</v>
      </c>
      <c r="P19" s="84">
        <v>1000</v>
      </c>
      <c r="Q19" s="84">
        <v>19500</v>
      </c>
      <c r="R19" s="84">
        <v>250</v>
      </c>
      <c r="S19" s="84">
        <v>1000</v>
      </c>
      <c r="T19" s="84">
        <v>11700</v>
      </c>
      <c r="U19" s="84">
        <v>2000</v>
      </c>
      <c r="V19" s="84">
        <v>1000</v>
      </c>
      <c r="W19" s="84">
        <v>9100</v>
      </c>
      <c r="X19" s="84">
        <v>500</v>
      </c>
      <c r="Y19" s="84">
        <v>1500</v>
      </c>
      <c r="Z19" s="84">
        <v>0</v>
      </c>
      <c r="AA19" s="84">
        <v>0</v>
      </c>
      <c r="AB19" s="84">
        <v>1000</v>
      </c>
      <c r="AC19" s="84">
        <v>7100</v>
      </c>
      <c r="AD19" s="84">
        <v>550</v>
      </c>
    </row>
    <row r="20" spans="1:30" ht="15.75" customHeight="1" x14ac:dyDescent="0.25">
      <c r="A20" s="138"/>
      <c r="B20" s="138"/>
      <c r="C20" s="96" t="s">
        <v>6</v>
      </c>
      <c r="D20" s="84">
        <v>550</v>
      </c>
      <c r="E20" s="84">
        <v>13400</v>
      </c>
      <c r="F20" s="84">
        <v>420</v>
      </c>
      <c r="G20" s="84">
        <v>550</v>
      </c>
      <c r="H20" s="84">
        <v>13400</v>
      </c>
      <c r="I20" s="84">
        <v>300</v>
      </c>
      <c r="J20" s="84">
        <v>550</v>
      </c>
      <c r="K20" s="84">
        <v>13400</v>
      </c>
      <c r="L20" s="84">
        <v>270</v>
      </c>
      <c r="M20" s="84">
        <v>550</v>
      </c>
      <c r="N20" s="84">
        <v>13400</v>
      </c>
      <c r="O20" s="84">
        <v>350</v>
      </c>
      <c r="P20" s="84">
        <v>500</v>
      </c>
      <c r="Q20" s="84">
        <v>19500</v>
      </c>
      <c r="R20" s="84">
        <v>250</v>
      </c>
      <c r="S20" s="84">
        <v>550</v>
      </c>
      <c r="T20" s="84">
        <v>12900</v>
      </c>
      <c r="U20" s="84">
        <v>2000</v>
      </c>
      <c r="V20" s="84">
        <v>550</v>
      </c>
      <c r="W20" s="84">
        <v>13500</v>
      </c>
      <c r="X20" s="84">
        <v>500</v>
      </c>
      <c r="Y20" s="84">
        <v>550</v>
      </c>
      <c r="Z20" s="84">
        <v>7100</v>
      </c>
      <c r="AA20" s="84">
        <v>1000</v>
      </c>
      <c r="AB20" s="84">
        <v>1000</v>
      </c>
      <c r="AC20" s="84">
        <v>0</v>
      </c>
      <c r="AD20" s="84">
        <v>0</v>
      </c>
    </row>
    <row r="21" spans="1:30" ht="15.75" customHeight="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15.75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15.75" customHeight="1" x14ac:dyDescent="0.25">
      <c r="A23" s="84"/>
      <c r="B23" s="84" t="s">
        <v>77</v>
      </c>
      <c r="C23" s="84" t="s">
        <v>78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customHeight="1" x14ac:dyDescent="0.35">
      <c r="A24" s="97" t="s">
        <v>2</v>
      </c>
      <c r="B24" s="84" t="s">
        <v>79</v>
      </c>
      <c r="C24" s="98" t="s">
        <v>80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customHeight="1" x14ac:dyDescent="0.35">
      <c r="A25" s="97" t="s">
        <v>32</v>
      </c>
      <c r="B25" s="84" t="s">
        <v>81</v>
      </c>
      <c r="C25" s="98" t="s">
        <v>82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15.75" customHeight="1" x14ac:dyDescent="0.35">
      <c r="A26" s="97" t="s">
        <v>33</v>
      </c>
      <c r="B26" s="84" t="s">
        <v>83</v>
      </c>
      <c r="C26" s="98" t="s">
        <v>84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</row>
    <row r="27" spans="1:30" ht="15.75" customHeight="1" x14ac:dyDescent="0.35">
      <c r="A27" s="97" t="s">
        <v>7</v>
      </c>
      <c r="B27" s="84" t="s">
        <v>85</v>
      </c>
      <c r="C27" s="98" t="s">
        <v>86</v>
      </c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customHeight="1" x14ac:dyDescent="0.25">
      <c r="A28" s="97" t="s">
        <v>34</v>
      </c>
      <c r="B28" s="84" t="s">
        <v>87</v>
      </c>
      <c r="C28" s="96" t="s">
        <v>74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customHeight="1" x14ac:dyDescent="0.25">
      <c r="A29" s="97" t="s">
        <v>35</v>
      </c>
      <c r="B29" s="84" t="s">
        <v>88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customHeight="1" x14ac:dyDescent="0.25">
      <c r="A30" s="97" t="s">
        <v>36</v>
      </c>
      <c r="B30" s="84" t="s">
        <v>89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customHeight="1" x14ac:dyDescent="0.25">
      <c r="A31" s="97" t="s">
        <v>37</v>
      </c>
      <c r="B31" s="84" t="s">
        <v>90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15.75" customHeight="1" x14ac:dyDescent="0.25">
      <c r="A32" s="96" t="s">
        <v>6</v>
      </c>
      <c r="B32" s="84" t="s">
        <v>91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15.75" customHeight="1" x14ac:dyDescent="0.25">
      <c r="A33" s="84" t="s">
        <v>92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customHeight="1" x14ac:dyDescent="0.25">
      <c r="A34" s="96" t="s">
        <v>138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customHeight="1" x14ac:dyDescent="0.25">
      <c r="A35" s="96" t="s">
        <v>139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2.5" x14ac:dyDescent="0.25">
      <c r="A36" s="96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2.5" x14ac:dyDescent="0.25">
      <c r="A37" s="96" t="s">
        <v>94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2.5" x14ac:dyDescent="0.25">
      <c r="A38" s="96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12.5" x14ac:dyDescent="0.25">
      <c r="A39" s="96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2.5" x14ac:dyDescent="0.25">
      <c r="A40" s="96" t="s">
        <v>97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2.5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2.5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2.5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2.5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2.5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2.5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2.5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0" ht="12.5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</row>
    <row r="49" spans="1:30" ht="12.5" x14ac:dyDescent="0.25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2.5" x14ac:dyDescent="0.25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ht="12.5" x14ac:dyDescent="0.25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12.5" x14ac:dyDescent="0.2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2.5" x14ac:dyDescent="0.25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2.5" x14ac:dyDescent="0.2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2.5" x14ac:dyDescent="0.2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ht="12.5" x14ac:dyDescent="0.25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</row>
    <row r="57" spans="1:30" ht="12.5" x14ac:dyDescent="0.25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ht="12.5" x14ac:dyDescent="0.25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</row>
    <row r="59" spans="1:30" ht="12.5" x14ac:dyDescent="0.25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2.5" x14ac:dyDescent="0.25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12.5" x14ac:dyDescent="0.25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 ht="12.5" x14ac:dyDescent="0.25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2.5" x14ac:dyDescent="0.2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</row>
    <row r="64" spans="1:30" ht="12.5" x14ac:dyDescent="0.25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</row>
    <row r="65" spans="1:30" ht="12.5" x14ac:dyDescent="0.2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2.5" x14ac:dyDescent="0.2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2.5" x14ac:dyDescent="0.25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12.5" x14ac:dyDescent="0.2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2.5" x14ac:dyDescent="0.25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</row>
    <row r="70" spans="1:30" ht="12.5" x14ac:dyDescent="0.25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</row>
    <row r="71" spans="1:30" ht="12.5" x14ac:dyDescent="0.25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</row>
    <row r="72" spans="1:30" ht="12.5" x14ac:dyDescent="0.2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</row>
    <row r="73" spans="1:30" ht="12.5" x14ac:dyDescent="0.2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</row>
    <row r="74" spans="1:30" ht="12.5" x14ac:dyDescent="0.25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</row>
    <row r="75" spans="1:30" ht="12.5" x14ac:dyDescent="0.25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</row>
    <row r="76" spans="1:30" ht="12.5" x14ac:dyDescent="0.2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</row>
    <row r="77" spans="1:30" ht="12.5" x14ac:dyDescent="0.25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</row>
    <row r="78" spans="1:30" ht="12.5" x14ac:dyDescent="0.25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</row>
    <row r="79" spans="1:30" ht="12.5" x14ac:dyDescent="0.25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</row>
    <row r="80" spans="1:30" ht="12.5" x14ac:dyDescent="0.25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</row>
    <row r="81" spans="1:30" ht="12.5" x14ac:dyDescent="0.25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</row>
    <row r="82" spans="1:30" ht="12.5" x14ac:dyDescent="0.25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</row>
    <row r="83" spans="1:30" ht="12.5" x14ac:dyDescent="0.25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</row>
    <row r="84" spans="1:30" ht="12.5" x14ac:dyDescent="0.25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</row>
    <row r="85" spans="1:30" ht="12.5" x14ac:dyDescent="0.25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</row>
    <row r="86" spans="1:30" ht="12.5" x14ac:dyDescent="0.25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</row>
    <row r="87" spans="1:30" ht="12.5" x14ac:dyDescent="0.25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</row>
    <row r="88" spans="1:30" ht="12.5" x14ac:dyDescent="0.25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</row>
    <row r="89" spans="1:30" ht="12.5" x14ac:dyDescent="0.25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</row>
    <row r="90" spans="1:30" ht="12.5" x14ac:dyDescent="0.25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</row>
    <row r="91" spans="1:30" ht="12.5" x14ac:dyDescent="0.2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</row>
    <row r="92" spans="1:30" ht="12.5" x14ac:dyDescent="0.25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</row>
    <row r="93" spans="1:30" ht="12.5" x14ac:dyDescent="0.25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</row>
    <row r="94" spans="1:30" ht="12.5" x14ac:dyDescent="0.2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</row>
    <row r="95" spans="1:30" ht="12.5" x14ac:dyDescent="0.25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</row>
    <row r="96" spans="1:30" ht="12.5" x14ac:dyDescent="0.25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</row>
    <row r="97" spans="1:30" ht="12.5" x14ac:dyDescent="0.25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</row>
    <row r="98" spans="1:30" ht="12.5" x14ac:dyDescent="0.25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</row>
    <row r="99" spans="1:30" ht="12.5" x14ac:dyDescent="0.25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</row>
    <row r="100" spans="1:30" ht="12.5" x14ac:dyDescent="0.25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</row>
    <row r="101" spans="1:30" ht="12.5" x14ac:dyDescent="0.25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</row>
    <row r="102" spans="1:30" ht="12.5" x14ac:dyDescent="0.25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</row>
    <row r="103" spans="1:30" ht="12.5" x14ac:dyDescent="0.25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</row>
    <row r="104" spans="1:30" ht="12.5" x14ac:dyDescent="0.25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</row>
    <row r="105" spans="1:30" ht="12.5" x14ac:dyDescent="0.25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</row>
    <row r="106" spans="1:30" ht="12.5" x14ac:dyDescent="0.25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</row>
    <row r="107" spans="1:30" ht="12.5" x14ac:dyDescent="0.25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</row>
    <row r="108" spans="1:30" ht="12.5" x14ac:dyDescent="0.25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</row>
    <row r="109" spans="1:30" ht="12.5" x14ac:dyDescent="0.25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</row>
    <row r="110" spans="1:30" ht="12.5" x14ac:dyDescent="0.25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</row>
    <row r="111" spans="1:30" ht="12.5" x14ac:dyDescent="0.25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</row>
    <row r="112" spans="1:30" ht="12.5" x14ac:dyDescent="0.2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</row>
    <row r="113" spans="1:30" ht="12.5" x14ac:dyDescent="0.2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</row>
    <row r="114" spans="1:30" ht="12.5" x14ac:dyDescent="0.25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</row>
    <row r="115" spans="1:30" ht="12.5" x14ac:dyDescent="0.25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</row>
    <row r="116" spans="1:30" ht="12.5" x14ac:dyDescent="0.25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</row>
    <row r="117" spans="1:30" ht="12.5" x14ac:dyDescent="0.25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</row>
    <row r="118" spans="1:30" ht="12.5" x14ac:dyDescent="0.25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</row>
    <row r="119" spans="1:30" ht="12.5" x14ac:dyDescent="0.25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</row>
    <row r="120" spans="1:30" ht="12.5" x14ac:dyDescent="0.25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</row>
    <row r="121" spans="1:30" ht="12.5" x14ac:dyDescent="0.25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</row>
    <row r="122" spans="1:30" ht="12.5" x14ac:dyDescent="0.25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</row>
    <row r="123" spans="1:30" ht="12.5" x14ac:dyDescent="0.25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</row>
    <row r="124" spans="1:30" ht="12.5" x14ac:dyDescent="0.25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</row>
    <row r="125" spans="1:30" ht="12.5" x14ac:dyDescent="0.25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</row>
    <row r="126" spans="1:30" ht="12.5" x14ac:dyDescent="0.25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</row>
    <row r="127" spans="1:30" ht="12.5" x14ac:dyDescent="0.25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</row>
    <row r="128" spans="1:30" ht="12.5" x14ac:dyDescent="0.25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</row>
    <row r="129" spans="1:30" ht="12.5" x14ac:dyDescent="0.25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</row>
    <row r="130" spans="1:30" ht="12.5" x14ac:dyDescent="0.25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</row>
    <row r="131" spans="1:30" ht="12.5" x14ac:dyDescent="0.25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</row>
    <row r="132" spans="1:30" ht="12.5" x14ac:dyDescent="0.25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</row>
    <row r="133" spans="1:30" ht="12.5" x14ac:dyDescent="0.25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</row>
    <row r="134" spans="1:30" ht="12.5" x14ac:dyDescent="0.25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</row>
    <row r="135" spans="1:30" ht="12.5" x14ac:dyDescent="0.25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</row>
    <row r="136" spans="1:30" ht="12.5" x14ac:dyDescent="0.25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</row>
    <row r="137" spans="1:30" ht="12.5" x14ac:dyDescent="0.25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</row>
    <row r="138" spans="1:30" ht="12.5" x14ac:dyDescent="0.25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</row>
    <row r="139" spans="1:30" ht="12.5" x14ac:dyDescent="0.25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</row>
    <row r="140" spans="1:30" ht="12.5" x14ac:dyDescent="0.25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</row>
    <row r="141" spans="1:30" ht="12.5" x14ac:dyDescent="0.25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</row>
    <row r="142" spans="1:30" ht="12.5" x14ac:dyDescent="0.25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</row>
    <row r="143" spans="1:30" ht="12.5" x14ac:dyDescent="0.25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</row>
    <row r="144" spans="1:30" ht="12.5" x14ac:dyDescent="0.25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</row>
    <row r="145" spans="1:30" ht="12.5" x14ac:dyDescent="0.25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</row>
    <row r="146" spans="1:30" ht="12.5" x14ac:dyDescent="0.25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</row>
    <row r="147" spans="1:30" ht="12.5" x14ac:dyDescent="0.25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</row>
    <row r="148" spans="1:30" ht="12.5" x14ac:dyDescent="0.25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</row>
    <row r="149" spans="1:30" ht="12.5" x14ac:dyDescent="0.25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</row>
    <row r="150" spans="1:30" ht="12.5" x14ac:dyDescent="0.25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</row>
    <row r="151" spans="1:30" ht="12.5" x14ac:dyDescent="0.25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</row>
    <row r="152" spans="1:30" ht="12.5" x14ac:dyDescent="0.25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</row>
    <row r="153" spans="1:30" ht="12.5" x14ac:dyDescent="0.25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</row>
    <row r="154" spans="1:30" ht="12.5" x14ac:dyDescent="0.25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</row>
    <row r="155" spans="1:30" ht="12.5" x14ac:dyDescent="0.25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</row>
    <row r="156" spans="1:30" ht="12.5" x14ac:dyDescent="0.25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</row>
    <row r="157" spans="1:30" ht="12.5" x14ac:dyDescent="0.25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</row>
    <row r="158" spans="1:30" ht="12.5" x14ac:dyDescent="0.25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</row>
    <row r="159" spans="1:30" ht="12.5" x14ac:dyDescent="0.25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</row>
    <row r="160" spans="1:30" ht="12.5" x14ac:dyDescent="0.25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</row>
    <row r="161" spans="1:30" ht="12.5" x14ac:dyDescent="0.25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</row>
    <row r="162" spans="1:30" ht="12.5" x14ac:dyDescent="0.25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</row>
    <row r="163" spans="1:30" ht="12.5" x14ac:dyDescent="0.25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</row>
    <row r="164" spans="1:30" ht="12.5" x14ac:dyDescent="0.25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</row>
    <row r="165" spans="1:30" ht="12.5" x14ac:dyDescent="0.25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</row>
    <row r="166" spans="1:30" ht="12.5" x14ac:dyDescent="0.25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</row>
    <row r="167" spans="1:30" ht="12.5" x14ac:dyDescent="0.25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</row>
    <row r="168" spans="1:30" ht="12.5" x14ac:dyDescent="0.25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</row>
    <row r="169" spans="1:30" ht="12.5" x14ac:dyDescent="0.25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</row>
    <row r="170" spans="1:30" ht="12.5" x14ac:dyDescent="0.25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</row>
    <row r="171" spans="1:30" ht="12.5" x14ac:dyDescent="0.25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</row>
    <row r="172" spans="1:30" ht="12.5" x14ac:dyDescent="0.25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</row>
    <row r="173" spans="1:30" ht="12.5" x14ac:dyDescent="0.25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</row>
    <row r="174" spans="1:30" ht="12.5" x14ac:dyDescent="0.25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</row>
    <row r="175" spans="1:30" ht="12.5" x14ac:dyDescent="0.25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</row>
    <row r="176" spans="1:30" ht="12.5" x14ac:dyDescent="0.25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</row>
    <row r="177" spans="1:30" ht="12.5" x14ac:dyDescent="0.25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</row>
    <row r="178" spans="1:30" ht="12.5" x14ac:dyDescent="0.25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</row>
    <row r="179" spans="1:30" ht="12.5" x14ac:dyDescent="0.25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</row>
    <row r="180" spans="1:30" ht="12.5" x14ac:dyDescent="0.25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</row>
    <row r="181" spans="1:30" ht="12.5" x14ac:dyDescent="0.25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</row>
    <row r="182" spans="1:30" ht="12.5" x14ac:dyDescent="0.25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</row>
    <row r="183" spans="1:30" ht="12.5" x14ac:dyDescent="0.25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</row>
    <row r="184" spans="1:30" ht="12.5" x14ac:dyDescent="0.25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</row>
    <row r="185" spans="1:30" ht="12.5" x14ac:dyDescent="0.25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</row>
    <row r="186" spans="1:30" ht="12.5" x14ac:dyDescent="0.25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</row>
    <row r="187" spans="1:30" ht="12.5" x14ac:dyDescent="0.25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</row>
    <row r="188" spans="1:30" ht="12.5" x14ac:dyDescent="0.25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</row>
    <row r="189" spans="1:30" ht="12.5" x14ac:dyDescent="0.25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</row>
    <row r="190" spans="1:30" ht="12.5" x14ac:dyDescent="0.25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</row>
    <row r="191" spans="1:30" ht="12.5" x14ac:dyDescent="0.25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</row>
    <row r="192" spans="1:30" ht="12.5" x14ac:dyDescent="0.25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</row>
    <row r="193" spans="1:30" ht="12.5" x14ac:dyDescent="0.25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</row>
    <row r="194" spans="1:30" ht="12.5" x14ac:dyDescent="0.25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</row>
    <row r="195" spans="1:30" ht="12.5" x14ac:dyDescent="0.25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</row>
    <row r="196" spans="1:30" ht="12.5" x14ac:dyDescent="0.25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</row>
    <row r="197" spans="1:30" ht="12.5" x14ac:dyDescent="0.25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</row>
    <row r="198" spans="1:30" ht="12.5" x14ac:dyDescent="0.25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</row>
    <row r="199" spans="1:30" ht="12.5" x14ac:dyDescent="0.25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</row>
    <row r="200" spans="1:30" ht="12.5" x14ac:dyDescent="0.25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</row>
    <row r="201" spans="1:30" ht="12.5" x14ac:dyDescent="0.25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</row>
    <row r="202" spans="1:30" ht="12.5" x14ac:dyDescent="0.25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</row>
    <row r="203" spans="1:30" ht="12.5" x14ac:dyDescent="0.25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</row>
    <row r="204" spans="1:30" ht="12.5" x14ac:dyDescent="0.25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</row>
    <row r="205" spans="1:30" ht="12.5" x14ac:dyDescent="0.25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</row>
    <row r="206" spans="1:30" ht="12.5" x14ac:dyDescent="0.25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</row>
    <row r="207" spans="1:30" ht="12.5" x14ac:dyDescent="0.25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</row>
    <row r="208" spans="1:30" ht="12.5" x14ac:dyDescent="0.25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</row>
    <row r="209" spans="1:30" ht="12.5" x14ac:dyDescent="0.25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</row>
    <row r="210" spans="1:30" ht="12.5" x14ac:dyDescent="0.25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</row>
    <row r="211" spans="1:30" ht="12.5" x14ac:dyDescent="0.25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</row>
    <row r="212" spans="1:30" ht="12.5" x14ac:dyDescent="0.25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</row>
    <row r="213" spans="1:30" ht="12.5" x14ac:dyDescent="0.25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</row>
    <row r="214" spans="1:30" ht="12.5" x14ac:dyDescent="0.25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</row>
    <row r="215" spans="1:30" ht="12.5" x14ac:dyDescent="0.25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</row>
    <row r="216" spans="1:30" ht="12.5" x14ac:dyDescent="0.25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</row>
    <row r="217" spans="1:30" ht="12.5" x14ac:dyDescent="0.25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</row>
    <row r="218" spans="1:30" ht="12.5" x14ac:dyDescent="0.25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</row>
    <row r="219" spans="1:30" ht="12.5" x14ac:dyDescent="0.25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</row>
    <row r="220" spans="1:30" ht="12.5" x14ac:dyDescent="0.25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</row>
    <row r="221" spans="1:30" ht="12.5" x14ac:dyDescent="0.25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</row>
    <row r="222" spans="1:30" ht="12.5" x14ac:dyDescent="0.25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</row>
    <row r="223" spans="1:30" ht="12.5" x14ac:dyDescent="0.25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</row>
    <row r="224" spans="1:30" ht="12.5" x14ac:dyDescent="0.25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</row>
    <row r="225" spans="1:30" ht="12.5" x14ac:dyDescent="0.25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</row>
    <row r="226" spans="1:30" ht="12.5" x14ac:dyDescent="0.25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</row>
    <row r="227" spans="1:30" ht="12.5" x14ac:dyDescent="0.25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</row>
    <row r="228" spans="1:30" ht="12.5" x14ac:dyDescent="0.25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</row>
    <row r="229" spans="1:30" ht="12.5" x14ac:dyDescent="0.25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</row>
    <row r="230" spans="1:30" ht="12.5" x14ac:dyDescent="0.25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</row>
    <row r="231" spans="1:30" ht="12.5" x14ac:dyDescent="0.25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</row>
    <row r="232" spans="1:30" ht="12.5" x14ac:dyDescent="0.25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</row>
    <row r="233" spans="1:30" ht="12.5" x14ac:dyDescent="0.25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</row>
    <row r="234" spans="1:30" ht="12.5" x14ac:dyDescent="0.25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</row>
    <row r="235" spans="1:30" ht="12.5" x14ac:dyDescent="0.25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</row>
    <row r="236" spans="1:30" ht="12.5" x14ac:dyDescent="0.25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</row>
    <row r="237" spans="1:30" ht="12.5" x14ac:dyDescent="0.25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</row>
    <row r="238" spans="1:30" ht="12.5" x14ac:dyDescent="0.25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</row>
    <row r="239" spans="1:30" ht="12.5" x14ac:dyDescent="0.25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</row>
    <row r="240" spans="1:30" ht="12.5" x14ac:dyDescent="0.25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</row>
    <row r="241" spans="1:30" ht="12.5" x14ac:dyDescent="0.25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</row>
    <row r="242" spans="1:30" ht="12.5" x14ac:dyDescent="0.25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</row>
    <row r="243" spans="1:30" ht="12.5" x14ac:dyDescent="0.25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</row>
    <row r="244" spans="1:30" ht="12.5" x14ac:dyDescent="0.25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</row>
    <row r="245" spans="1:30" ht="12.5" x14ac:dyDescent="0.25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</row>
    <row r="246" spans="1:30" ht="12.5" x14ac:dyDescent="0.25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</row>
    <row r="247" spans="1:30" ht="12.5" x14ac:dyDescent="0.25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</row>
    <row r="248" spans="1:30" ht="12.5" x14ac:dyDescent="0.25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</row>
    <row r="249" spans="1:30" ht="12.5" x14ac:dyDescent="0.25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</row>
    <row r="250" spans="1:30" ht="12.5" x14ac:dyDescent="0.25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</row>
    <row r="251" spans="1:30" ht="12.5" x14ac:dyDescent="0.25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</row>
    <row r="252" spans="1:30" ht="12.5" x14ac:dyDescent="0.25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</row>
    <row r="253" spans="1:30" ht="12.5" x14ac:dyDescent="0.25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</row>
    <row r="254" spans="1:30" ht="12.5" x14ac:dyDescent="0.25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</row>
    <row r="255" spans="1:30" ht="12.5" x14ac:dyDescent="0.25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</row>
    <row r="256" spans="1:30" ht="12.5" x14ac:dyDescent="0.25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</row>
    <row r="257" spans="1:30" ht="12.5" x14ac:dyDescent="0.25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</row>
    <row r="258" spans="1:30" ht="12.5" x14ac:dyDescent="0.25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</row>
    <row r="259" spans="1:30" ht="12.5" x14ac:dyDescent="0.25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</row>
    <row r="260" spans="1:30" ht="12.5" x14ac:dyDescent="0.25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</row>
    <row r="261" spans="1:30" ht="12.5" x14ac:dyDescent="0.25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</row>
    <row r="262" spans="1:30" ht="12.5" x14ac:dyDescent="0.25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</row>
    <row r="263" spans="1:30" ht="12.5" x14ac:dyDescent="0.25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</row>
    <row r="264" spans="1:30" ht="12.5" x14ac:dyDescent="0.25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</row>
    <row r="265" spans="1:30" ht="12.5" x14ac:dyDescent="0.25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</row>
    <row r="266" spans="1:30" ht="12.5" x14ac:dyDescent="0.25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</row>
    <row r="267" spans="1:30" ht="12.5" x14ac:dyDescent="0.25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</row>
    <row r="268" spans="1:30" ht="12.5" x14ac:dyDescent="0.25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</row>
    <row r="269" spans="1:30" ht="12.5" x14ac:dyDescent="0.25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</row>
    <row r="270" spans="1:30" ht="12.5" x14ac:dyDescent="0.25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</row>
    <row r="271" spans="1:30" ht="12.5" x14ac:dyDescent="0.25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</row>
    <row r="272" spans="1:30" ht="12.5" x14ac:dyDescent="0.25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</row>
    <row r="273" spans="1:30" ht="12.5" x14ac:dyDescent="0.25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</row>
    <row r="274" spans="1:30" ht="12.5" x14ac:dyDescent="0.25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</row>
    <row r="275" spans="1:30" ht="12.5" x14ac:dyDescent="0.25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</row>
    <row r="276" spans="1:30" ht="12.5" x14ac:dyDescent="0.25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</row>
    <row r="277" spans="1:30" ht="12.5" x14ac:dyDescent="0.25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</row>
    <row r="278" spans="1:30" ht="12.5" x14ac:dyDescent="0.25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</row>
    <row r="279" spans="1:30" ht="12.5" x14ac:dyDescent="0.25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</row>
    <row r="280" spans="1:30" ht="12.5" x14ac:dyDescent="0.25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</row>
    <row r="281" spans="1:30" ht="12.5" x14ac:dyDescent="0.25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</row>
    <row r="282" spans="1:30" ht="12.5" x14ac:dyDescent="0.25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</row>
    <row r="283" spans="1:30" ht="12.5" x14ac:dyDescent="0.25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</row>
    <row r="284" spans="1:30" ht="12.5" x14ac:dyDescent="0.25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</row>
    <row r="285" spans="1:30" ht="12.5" x14ac:dyDescent="0.25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</row>
    <row r="286" spans="1:30" ht="12.5" x14ac:dyDescent="0.25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</row>
    <row r="287" spans="1:30" ht="12.5" x14ac:dyDescent="0.25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</row>
    <row r="288" spans="1:30" ht="12.5" x14ac:dyDescent="0.25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</row>
    <row r="289" spans="1:30" ht="12.5" x14ac:dyDescent="0.25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</row>
    <row r="290" spans="1:30" ht="12.5" x14ac:dyDescent="0.25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</row>
    <row r="291" spans="1:30" ht="12.5" x14ac:dyDescent="0.25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</row>
    <row r="292" spans="1:30" ht="12.5" x14ac:dyDescent="0.25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</row>
    <row r="293" spans="1:30" ht="12.5" x14ac:dyDescent="0.25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</row>
    <row r="294" spans="1:30" ht="12.5" x14ac:dyDescent="0.25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</row>
    <row r="295" spans="1:30" ht="12.5" x14ac:dyDescent="0.25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</row>
    <row r="296" spans="1:30" ht="12.5" x14ac:dyDescent="0.25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</row>
    <row r="297" spans="1:30" ht="12.5" x14ac:dyDescent="0.25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</row>
    <row r="298" spans="1:30" ht="12.5" x14ac:dyDescent="0.25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</row>
    <row r="299" spans="1:30" ht="12.5" x14ac:dyDescent="0.25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</row>
    <row r="300" spans="1:30" ht="12.5" x14ac:dyDescent="0.25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</row>
    <row r="301" spans="1:30" ht="12.5" x14ac:dyDescent="0.25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</row>
    <row r="302" spans="1:30" ht="12.5" x14ac:dyDescent="0.25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</row>
    <row r="303" spans="1:30" ht="12.5" x14ac:dyDescent="0.25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</row>
    <row r="304" spans="1:30" ht="12.5" x14ac:dyDescent="0.25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</row>
    <row r="305" spans="1:30" ht="12.5" x14ac:dyDescent="0.25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</row>
    <row r="306" spans="1:30" ht="12.5" x14ac:dyDescent="0.25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</row>
    <row r="307" spans="1:30" ht="12.5" x14ac:dyDescent="0.25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</row>
    <row r="308" spans="1:30" ht="12.5" x14ac:dyDescent="0.25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</row>
    <row r="309" spans="1:30" ht="12.5" x14ac:dyDescent="0.25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</row>
    <row r="310" spans="1:30" ht="12.5" x14ac:dyDescent="0.25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</row>
    <row r="311" spans="1:30" ht="12.5" x14ac:dyDescent="0.25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</row>
    <row r="312" spans="1:30" ht="12.5" x14ac:dyDescent="0.25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</row>
    <row r="313" spans="1:30" ht="12.5" x14ac:dyDescent="0.25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</row>
    <row r="314" spans="1:30" ht="12.5" x14ac:dyDescent="0.25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</row>
    <row r="315" spans="1:30" ht="12.5" x14ac:dyDescent="0.25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</row>
    <row r="316" spans="1:30" ht="12.5" x14ac:dyDescent="0.25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</row>
    <row r="317" spans="1:30" ht="12.5" x14ac:dyDescent="0.25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</row>
    <row r="318" spans="1:30" ht="12.5" x14ac:dyDescent="0.25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</row>
    <row r="319" spans="1:30" ht="12.5" x14ac:dyDescent="0.25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</row>
    <row r="320" spans="1:30" ht="12.5" x14ac:dyDescent="0.25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</row>
    <row r="321" spans="1:30" ht="12.5" x14ac:dyDescent="0.25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</row>
    <row r="322" spans="1:30" ht="12.5" x14ac:dyDescent="0.25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</row>
    <row r="323" spans="1:30" ht="12.5" x14ac:dyDescent="0.25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</row>
    <row r="324" spans="1:30" ht="12.5" x14ac:dyDescent="0.25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</row>
    <row r="325" spans="1:30" ht="12.5" x14ac:dyDescent="0.25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</row>
    <row r="326" spans="1:30" ht="12.5" x14ac:dyDescent="0.25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</row>
    <row r="327" spans="1:30" ht="12.5" x14ac:dyDescent="0.25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</row>
    <row r="328" spans="1:30" ht="12.5" x14ac:dyDescent="0.25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</row>
    <row r="329" spans="1:30" ht="12.5" x14ac:dyDescent="0.25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</row>
    <row r="330" spans="1:30" ht="12.5" x14ac:dyDescent="0.25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</row>
    <row r="331" spans="1:30" ht="12.5" x14ac:dyDescent="0.25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</row>
    <row r="332" spans="1:30" ht="12.5" x14ac:dyDescent="0.25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</row>
    <row r="333" spans="1:30" ht="12.5" x14ac:dyDescent="0.25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</row>
    <row r="334" spans="1:30" ht="12.5" x14ac:dyDescent="0.25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</row>
    <row r="335" spans="1:30" ht="12.5" x14ac:dyDescent="0.25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</row>
    <row r="336" spans="1:30" ht="12.5" x14ac:dyDescent="0.25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</row>
    <row r="337" spans="1:30" ht="12.5" x14ac:dyDescent="0.25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</row>
    <row r="338" spans="1:30" ht="12.5" x14ac:dyDescent="0.25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</row>
    <row r="339" spans="1:30" ht="12.5" x14ac:dyDescent="0.25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</row>
    <row r="340" spans="1:30" ht="12.5" x14ac:dyDescent="0.25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</row>
    <row r="341" spans="1:30" ht="12.5" x14ac:dyDescent="0.25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</row>
    <row r="342" spans="1:30" ht="12.5" x14ac:dyDescent="0.25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</row>
    <row r="343" spans="1:30" ht="12.5" x14ac:dyDescent="0.25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</row>
    <row r="344" spans="1:30" ht="12.5" x14ac:dyDescent="0.25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</row>
    <row r="345" spans="1:30" ht="12.5" x14ac:dyDescent="0.25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</row>
    <row r="346" spans="1:30" ht="12.5" x14ac:dyDescent="0.25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</row>
    <row r="347" spans="1:30" ht="12.5" x14ac:dyDescent="0.25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</row>
    <row r="348" spans="1:30" ht="12.5" x14ac:dyDescent="0.25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</row>
    <row r="349" spans="1:30" ht="12.5" x14ac:dyDescent="0.25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</row>
    <row r="350" spans="1:30" ht="12.5" x14ac:dyDescent="0.25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</row>
    <row r="351" spans="1:30" ht="12.5" x14ac:dyDescent="0.25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</row>
    <row r="352" spans="1:30" ht="12.5" x14ac:dyDescent="0.25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</row>
    <row r="353" spans="1:30" ht="12.5" x14ac:dyDescent="0.25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</row>
    <row r="354" spans="1:30" ht="12.5" x14ac:dyDescent="0.25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</row>
    <row r="355" spans="1:30" ht="12.5" x14ac:dyDescent="0.25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</row>
    <row r="356" spans="1:30" ht="12.5" x14ac:dyDescent="0.25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</row>
    <row r="357" spans="1:30" ht="12.5" x14ac:dyDescent="0.25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</row>
    <row r="358" spans="1:30" ht="12.5" x14ac:dyDescent="0.25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</row>
    <row r="359" spans="1:30" ht="12.5" x14ac:dyDescent="0.25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</row>
    <row r="360" spans="1:30" ht="12.5" x14ac:dyDescent="0.25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</row>
    <row r="361" spans="1:30" ht="12.5" x14ac:dyDescent="0.25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</row>
    <row r="362" spans="1:30" ht="12.5" x14ac:dyDescent="0.25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</row>
    <row r="363" spans="1:30" ht="12.5" x14ac:dyDescent="0.25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</row>
    <row r="364" spans="1:30" ht="12.5" x14ac:dyDescent="0.25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</row>
    <row r="365" spans="1:30" ht="12.5" x14ac:dyDescent="0.25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</row>
    <row r="366" spans="1:30" ht="12.5" x14ac:dyDescent="0.25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</row>
    <row r="367" spans="1:30" ht="12.5" x14ac:dyDescent="0.25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</row>
    <row r="368" spans="1:30" ht="12.5" x14ac:dyDescent="0.25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</row>
    <row r="369" spans="1:30" ht="12.5" x14ac:dyDescent="0.25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</row>
    <row r="370" spans="1:30" ht="12.5" x14ac:dyDescent="0.25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</row>
    <row r="371" spans="1:30" ht="12.5" x14ac:dyDescent="0.25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</row>
    <row r="372" spans="1:30" ht="12.5" x14ac:dyDescent="0.25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</row>
    <row r="373" spans="1:30" ht="12.5" x14ac:dyDescent="0.25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</row>
    <row r="374" spans="1:30" ht="12.5" x14ac:dyDescent="0.25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</row>
    <row r="375" spans="1:30" ht="12.5" x14ac:dyDescent="0.25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</row>
    <row r="376" spans="1:30" ht="12.5" x14ac:dyDescent="0.25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</row>
    <row r="377" spans="1:30" ht="12.5" x14ac:dyDescent="0.25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</row>
    <row r="378" spans="1:30" ht="12.5" x14ac:dyDescent="0.25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</row>
    <row r="379" spans="1:30" ht="12.5" x14ac:dyDescent="0.25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</row>
    <row r="380" spans="1:30" ht="12.5" x14ac:dyDescent="0.25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</row>
    <row r="381" spans="1:30" ht="12.5" x14ac:dyDescent="0.25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</row>
    <row r="382" spans="1:30" ht="12.5" x14ac:dyDescent="0.25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</row>
    <row r="383" spans="1:30" ht="12.5" x14ac:dyDescent="0.25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</row>
    <row r="384" spans="1:30" ht="12.5" x14ac:dyDescent="0.25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</row>
    <row r="385" spans="1:30" ht="12.5" x14ac:dyDescent="0.25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</row>
    <row r="386" spans="1:30" ht="12.5" x14ac:dyDescent="0.25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</row>
    <row r="387" spans="1:30" ht="12.5" x14ac:dyDescent="0.25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</row>
    <row r="388" spans="1:30" ht="12.5" x14ac:dyDescent="0.25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</row>
    <row r="389" spans="1:30" ht="12.5" x14ac:dyDescent="0.25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</row>
    <row r="390" spans="1:30" ht="12.5" x14ac:dyDescent="0.25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</row>
    <row r="391" spans="1:30" ht="12.5" x14ac:dyDescent="0.25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</row>
    <row r="392" spans="1:30" ht="12.5" x14ac:dyDescent="0.25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</row>
    <row r="393" spans="1:30" ht="12.5" x14ac:dyDescent="0.25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</row>
    <row r="394" spans="1:30" ht="12.5" x14ac:dyDescent="0.25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</row>
    <row r="395" spans="1:30" ht="12.5" x14ac:dyDescent="0.25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</row>
    <row r="396" spans="1:30" ht="12.5" x14ac:dyDescent="0.25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</row>
    <row r="397" spans="1:30" ht="12.5" x14ac:dyDescent="0.25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</row>
    <row r="398" spans="1:30" ht="12.5" x14ac:dyDescent="0.25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</row>
    <row r="399" spans="1:30" ht="12.5" x14ac:dyDescent="0.25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</row>
    <row r="400" spans="1:30" ht="12.5" x14ac:dyDescent="0.25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</row>
    <row r="401" spans="1:30" ht="12.5" x14ac:dyDescent="0.25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</row>
    <row r="402" spans="1:30" ht="12.5" x14ac:dyDescent="0.25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</row>
    <row r="403" spans="1:30" ht="12.5" x14ac:dyDescent="0.25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</row>
    <row r="404" spans="1:30" ht="12.5" x14ac:dyDescent="0.25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</row>
    <row r="405" spans="1:30" ht="12.5" x14ac:dyDescent="0.25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</row>
    <row r="406" spans="1:30" ht="12.5" x14ac:dyDescent="0.25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</row>
    <row r="407" spans="1:30" ht="12.5" x14ac:dyDescent="0.25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</row>
    <row r="408" spans="1:30" ht="12.5" x14ac:dyDescent="0.25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</row>
    <row r="409" spans="1:30" ht="12.5" x14ac:dyDescent="0.25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</row>
    <row r="410" spans="1:30" ht="12.5" x14ac:dyDescent="0.25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</row>
    <row r="411" spans="1:30" ht="12.5" x14ac:dyDescent="0.25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</row>
    <row r="412" spans="1:30" ht="12.5" x14ac:dyDescent="0.25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</row>
    <row r="413" spans="1:30" ht="12.5" x14ac:dyDescent="0.25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</row>
    <row r="414" spans="1:30" ht="12.5" x14ac:dyDescent="0.25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</row>
    <row r="415" spans="1:30" ht="12.5" x14ac:dyDescent="0.25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</row>
    <row r="416" spans="1:30" ht="12.5" x14ac:dyDescent="0.25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</row>
    <row r="417" spans="1:30" ht="12.5" x14ac:dyDescent="0.25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</row>
    <row r="418" spans="1:30" ht="12.5" x14ac:dyDescent="0.25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</row>
    <row r="419" spans="1:30" ht="12.5" x14ac:dyDescent="0.25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</row>
    <row r="420" spans="1:30" ht="12.5" x14ac:dyDescent="0.25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</row>
    <row r="421" spans="1:30" ht="12.5" x14ac:dyDescent="0.25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</row>
    <row r="422" spans="1:30" ht="12.5" x14ac:dyDescent="0.25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</row>
    <row r="423" spans="1:30" ht="12.5" x14ac:dyDescent="0.25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</row>
    <row r="424" spans="1:30" ht="12.5" x14ac:dyDescent="0.25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</row>
    <row r="425" spans="1:30" ht="12.5" x14ac:dyDescent="0.25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</row>
    <row r="426" spans="1:30" ht="12.5" x14ac:dyDescent="0.25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</row>
    <row r="427" spans="1:30" ht="12.5" x14ac:dyDescent="0.25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</row>
    <row r="428" spans="1:30" ht="12.5" x14ac:dyDescent="0.25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</row>
    <row r="429" spans="1:30" ht="12.5" x14ac:dyDescent="0.25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</row>
    <row r="430" spans="1:30" ht="12.5" x14ac:dyDescent="0.25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</row>
    <row r="431" spans="1:30" ht="12.5" x14ac:dyDescent="0.25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</row>
    <row r="432" spans="1:30" ht="12.5" x14ac:dyDescent="0.25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</row>
    <row r="433" spans="1:30" ht="12.5" x14ac:dyDescent="0.25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</row>
    <row r="434" spans="1:30" ht="12.5" x14ac:dyDescent="0.25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</row>
    <row r="435" spans="1:30" ht="12.5" x14ac:dyDescent="0.25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</row>
    <row r="436" spans="1:30" ht="12.5" x14ac:dyDescent="0.25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</row>
    <row r="437" spans="1:30" ht="12.5" x14ac:dyDescent="0.25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</row>
    <row r="438" spans="1:30" ht="12.5" x14ac:dyDescent="0.25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</row>
    <row r="439" spans="1:30" ht="12.5" x14ac:dyDescent="0.25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</row>
    <row r="440" spans="1:30" ht="12.5" x14ac:dyDescent="0.25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</row>
    <row r="441" spans="1:30" ht="12.5" x14ac:dyDescent="0.25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</row>
    <row r="442" spans="1:30" ht="12.5" x14ac:dyDescent="0.25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</row>
    <row r="443" spans="1:30" ht="12.5" x14ac:dyDescent="0.25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</row>
    <row r="444" spans="1:30" ht="12.5" x14ac:dyDescent="0.25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</row>
    <row r="445" spans="1:30" ht="12.5" x14ac:dyDescent="0.25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</row>
    <row r="446" spans="1:30" ht="12.5" x14ac:dyDescent="0.25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</row>
    <row r="447" spans="1:30" ht="12.5" x14ac:dyDescent="0.25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</row>
    <row r="448" spans="1:30" ht="12.5" x14ac:dyDescent="0.25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</row>
    <row r="449" spans="1:30" ht="12.5" x14ac:dyDescent="0.25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</row>
    <row r="450" spans="1:30" ht="12.5" x14ac:dyDescent="0.25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</row>
    <row r="451" spans="1:30" ht="12.5" x14ac:dyDescent="0.25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</row>
    <row r="452" spans="1:30" ht="12.5" x14ac:dyDescent="0.25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</row>
    <row r="453" spans="1:30" ht="12.5" x14ac:dyDescent="0.25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</row>
    <row r="454" spans="1:30" ht="12.5" x14ac:dyDescent="0.25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</row>
    <row r="455" spans="1:30" ht="12.5" x14ac:dyDescent="0.25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</row>
    <row r="456" spans="1:30" ht="12.5" x14ac:dyDescent="0.25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</row>
    <row r="457" spans="1:30" ht="12.5" x14ac:dyDescent="0.25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</row>
    <row r="458" spans="1:30" ht="12.5" x14ac:dyDescent="0.25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</row>
    <row r="459" spans="1:30" ht="12.5" x14ac:dyDescent="0.25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</row>
    <row r="460" spans="1:30" ht="12.5" x14ac:dyDescent="0.25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</row>
    <row r="461" spans="1:30" ht="12.5" x14ac:dyDescent="0.25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</row>
    <row r="462" spans="1:30" ht="12.5" x14ac:dyDescent="0.25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</row>
    <row r="463" spans="1:30" ht="12.5" x14ac:dyDescent="0.25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</row>
    <row r="464" spans="1:30" ht="12.5" x14ac:dyDescent="0.25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</row>
    <row r="465" spans="1:30" ht="12.5" x14ac:dyDescent="0.25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</row>
    <row r="466" spans="1:30" ht="12.5" x14ac:dyDescent="0.25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</row>
    <row r="467" spans="1:30" ht="12.5" x14ac:dyDescent="0.25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</row>
    <row r="468" spans="1:30" ht="12.5" x14ac:dyDescent="0.25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</row>
    <row r="469" spans="1:30" ht="12.5" x14ac:dyDescent="0.25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</row>
    <row r="470" spans="1:30" ht="12.5" x14ac:dyDescent="0.25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</row>
    <row r="471" spans="1:30" ht="12.5" x14ac:dyDescent="0.25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</row>
    <row r="472" spans="1:30" ht="12.5" x14ac:dyDescent="0.25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</row>
    <row r="473" spans="1:30" ht="12.5" x14ac:dyDescent="0.25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</row>
    <row r="474" spans="1:30" ht="12.5" x14ac:dyDescent="0.25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</row>
    <row r="475" spans="1:30" ht="12.5" x14ac:dyDescent="0.25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</row>
    <row r="476" spans="1:30" ht="12.5" x14ac:dyDescent="0.25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</row>
    <row r="477" spans="1:30" ht="12.5" x14ac:dyDescent="0.25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</row>
    <row r="478" spans="1:30" ht="12.5" x14ac:dyDescent="0.25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</row>
    <row r="479" spans="1:30" ht="12.5" x14ac:dyDescent="0.25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</row>
    <row r="480" spans="1:30" ht="12.5" x14ac:dyDescent="0.25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</row>
    <row r="481" spans="1:30" ht="12.5" x14ac:dyDescent="0.25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</row>
    <row r="482" spans="1:30" ht="12.5" x14ac:dyDescent="0.25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</row>
    <row r="483" spans="1:30" ht="12.5" x14ac:dyDescent="0.25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</row>
    <row r="484" spans="1:30" ht="12.5" x14ac:dyDescent="0.25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</row>
    <row r="485" spans="1:30" ht="12.5" x14ac:dyDescent="0.25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</row>
    <row r="486" spans="1:30" ht="12.5" x14ac:dyDescent="0.25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</row>
    <row r="487" spans="1:30" ht="12.5" x14ac:dyDescent="0.25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</row>
    <row r="488" spans="1:30" ht="12.5" x14ac:dyDescent="0.25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</row>
    <row r="489" spans="1:30" ht="12.5" x14ac:dyDescent="0.25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</row>
    <row r="490" spans="1:30" ht="12.5" x14ac:dyDescent="0.25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</row>
    <row r="491" spans="1:30" ht="12.5" x14ac:dyDescent="0.25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</row>
    <row r="492" spans="1:30" ht="12.5" x14ac:dyDescent="0.25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</row>
    <row r="493" spans="1:30" ht="12.5" x14ac:dyDescent="0.25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</row>
    <row r="494" spans="1:30" ht="12.5" x14ac:dyDescent="0.25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</row>
    <row r="495" spans="1:30" ht="12.5" x14ac:dyDescent="0.25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</row>
    <row r="496" spans="1:30" ht="12.5" x14ac:dyDescent="0.25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</row>
    <row r="497" spans="1:30" ht="12.5" x14ac:dyDescent="0.25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</row>
    <row r="498" spans="1:30" ht="12.5" x14ac:dyDescent="0.25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</row>
    <row r="499" spans="1:30" ht="12.5" x14ac:dyDescent="0.25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</row>
    <row r="500" spans="1:30" ht="12.5" x14ac:dyDescent="0.25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</row>
    <row r="501" spans="1:30" ht="12.5" x14ac:dyDescent="0.25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</row>
    <row r="502" spans="1:30" ht="12.5" x14ac:dyDescent="0.25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</row>
    <row r="503" spans="1:30" ht="12.5" x14ac:dyDescent="0.25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</row>
    <row r="504" spans="1:30" ht="12.5" x14ac:dyDescent="0.25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</row>
    <row r="505" spans="1:30" ht="12.5" x14ac:dyDescent="0.25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</row>
    <row r="506" spans="1:30" ht="12.5" x14ac:dyDescent="0.25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</row>
    <row r="507" spans="1:30" ht="12.5" x14ac:dyDescent="0.25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</row>
    <row r="508" spans="1:30" ht="12.5" x14ac:dyDescent="0.25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</row>
    <row r="509" spans="1:30" ht="12.5" x14ac:dyDescent="0.25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</row>
    <row r="510" spans="1:30" ht="12.5" x14ac:dyDescent="0.25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</row>
    <row r="511" spans="1:30" ht="12.5" x14ac:dyDescent="0.25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</row>
    <row r="512" spans="1:30" ht="12.5" x14ac:dyDescent="0.25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</row>
    <row r="513" spans="1:30" ht="12.5" x14ac:dyDescent="0.25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</row>
    <row r="514" spans="1:30" ht="12.5" x14ac:dyDescent="0.25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</row>
    <row r="515" spans="1:30" ht="12.5" x14ac:dyDescent="0.25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</row>
    <row r="516" spans="1:30" ht="12.5" x14ac:dyDescent="0.25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</row>
    <row r="517" spans="1:30" ht="12.5" x14ac:dyDescent="0.25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</row>
    <row r="518" spans="1:30" ht="12.5" x14ac:dyDescent="0.25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</row>
    <row r="519" spans="1:30" ht="12.5" x14ac:dyDescent="0.25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</row>
    <row r="520" spans="1:30" ht="12.5" x14ac:dyDescent="0.25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</row>
    <row r="521" spans="1:30" ht="12.5" x14ac:dyDescent="0.25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</row>
    <row r="522" spans="1:30" ht="12.5" x14ac:dyDescent="0.25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</row>
    <row r="523" spans="1:30" ht="12.5" x14ac:dyDescent="0.25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</row>
    <row r="524" spans="1:30" ht="12.5" x14ac:dyDescent="0.25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</row>
    <row r="525" spans="1:30" ht="12.5" x14ac:dyDescent="0.25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</row>
    <row r="526" spans="1:30" ht="12.5" x14ac:dyDescent="0.25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</row>
    <row r="527" spans="1:30" ht="12.5" x14ac:dyDescent="0.25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</row>
    <row r="528" spans="1:30" ht="12.5" x14ac:dyDescent="0.25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</row>
    <row r="529" spans="1:30" ht="12.5" x14ac:dyDescent="0.25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</row>
    <row r="530" spans="1:30" ht="12.5" x14ac:dyDescent="0.25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</row>
    <row r="531" spans="1:30" ht="12.5" x14ac:dyDescent="0.25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</row>
    <row r="532" spans="1:30" ht="12.5" x14ac:dyDescent="0.25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</row>
    <row r="533" spans="1:30" ht="12.5" x14ac:dyDescent="0.25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</row>
    <row r="534" spans="1:30" ht="12.5" x14ac:dyDescent="0.25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</row>
    <row r="535" spans="1:30" ht="12.5" x14ac:dyDescent="0.25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</row>
    <row r="536" spans="1:30" ht="12.5" x14ac:dyDescent="0.25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</row>
    <row r="537" spans="1:30" ht="12.5" x14ac:dyDescent="0.25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</row>
    <row r="538" spans="1:30" ht="12.5" x14ac:dyDescent="0.25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</row>
    <row r="539" spans="1:30" ht="12.5" x14ac:dyDescent="0.25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</row>
    <row r="540" spans="1:30" ht="12.5" x14ac:dyDescent="0.25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</row>
    <row r="541" spans="1:30" ht="12.5" x14ac:dyDescent="0.25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</row>
    <row r="542" spans="1:30" ht="12.5" x14ac:dyDescent="0.25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</row>
    <row r="543" spans="1:30" ht="12.5" x14ac:dyDescent="0.25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</row>
    <row r="544" spans="1:30" ht="12.5" x14ac:dyDescent="0.25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</row>
    <row r="545" spans="1:30" ht="12.5" x14ac:dyDescent="0.25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</row>
    <row r="546" spans="1:30" ht="12.5" x14ac:dyDescent="0.25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</row>
    <row r="547" spans="1:30" ht="12.5" x14ac:dyDescent="0.25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</row>
    <row r="548" spans="1:30" ht="12.5" x14ac:dyDescent="0.25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</row>
    <row r="549" spans="1:30" ht="12.5" x14ac:dyDescent="0.25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</row>
    <row r="550" spans="1:30" ht="12.5" x14ac:dyDescent="0.25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</row>
    <row r="551" spans="1:30" ht="12.5" x14ac:dyDescent="0.25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</row>
    <row r="552" spans="1:30" ht="12.5" x14ac:dyDescent="0.25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</row>
    <row r="553" spans="1:30" ht="12.5" x14ac:dyDescent="0.25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</row>
    <row r="554" spans="1:30" ht="12.5" x14ac:dyDescent="0.25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</row>
    <row r="555" spans="1:30" ht="12.5" x14ac:dyDescent="0.25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</row>
    <row r="556" spans="1:30" ht="12.5" x14ac:dyDescent="0.25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</row>
    <row r="557" spans="1:30" ht="12.5" x14ac:dyDescent="0.25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</row>
    <row r="558" spans="1:30" ht="12.5" x14ac:dyDescent="0.25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</row>
    <row r="559" spans="1:30" ht="12.5" x14ac:dyDescent="0.25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</row>
    <row r="560" spans="1:30" ht="12.5" x14ac:dyDescent="0.25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</row>
    <row r="561" spans="1:30" ht="12.5" x14ac:dyDescent="0.25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</row>
    <row r="562" spans="1:30" ht="12.5" x14ac:dyDescent="0.25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</row>
    <row r="563" spans="1:30" ht="12.5" x14ac:dyDescent="0.25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</row>
    <row r="564" spans="1:30" ht="12.5" x14ac:dyDescent="0.25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</row>
    <row r="565" spans="1:30" ht="12.5" x14ac:dyDescent="0.25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</row>
    <row r="566" spans="1:30" ht="12.5" x14ac:dyDescent="0.25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</row>
    <row r="567" spans="1:30" ht="12.5" x14ac:dyDescent="0.25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</row>
    <row r="568" spans="1:30" ht="12.5" x14ac:dyDescent="0.25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</row>
    <row r="569" spans="1:30" ht="12.5" x14ac:dyDescent="0.25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</row>
    <row r="570" spans="1:30" ht="12.5" x14ac:dyDescent="0.25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</row>
    <row r="571" spans="1:30" ht="12.5" x14ac:dyDescent="0.25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</row>
    <row r="572" spans="1:30" ht="12.5" x14ac:dyDescent="0.25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</row>
    <row r="573" spans="1:30" ht="12.5" x14ac:dyDescent="0.25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</row>
    <row r="574" spans="1:30" ht="12.5" x14ac:dyDescent="0.25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</row>
    <row r="575" spans="1:30" ht="12.5" x14ac:dyDescent="0.25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</row>
    <row r="576" spans="1:30" ht="12.5" x14ac:dyDescent="0.25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</row>
    <row r="577" spans="1:30" ht="12.5" x14ac:dyDescent="0.25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</row>
    <row r="578" spans="1:30" ht="12.5" x14ac:dyDescent="0.25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</row>
    <row r="579" spans="1:30" ht="12.5" x14ac:dyDescent="0.25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</row>
    <row r="580" spans="1:30" ht="12.5" x14ac:dyDescent="0.25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</row>
    <row r="581" spans="1:30" ht="12.5" x14ac:dyDescent="0.25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</row>
    <row r="582" spans="1:30" ht="12.5" x14ac:dyDescent="0.25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</row>
    <row r="583" spans="1:30" ht="12.5" x14ac:dyDescent="0.25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</row>
    <row r="584" spans="1:30" ht="12.5" x14ac:dyDescent="0.25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</row>
    <row r="585" spans="1:30" ht="12.5" x14ac:dyDescent="0.25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</row>
    <row r="586" spans="1:30" ht="12.5" x14ac:dyDescent="0.25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</row>
    <row r="587" spans="1:30" ht="12.5" x14ac:dyDescent="0.25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</row>
    <row r="588" spans="1:30" ht="12.5" x14ac:dyDescent="0.25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</row>
    <row r="589" spans="1:30" ht="12.5" x14ac:dyDescent="0.25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</row>
    <row r="590" spans="1:30" ht="12.5" x14ac:dyDescent="0.25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</row>
    <row r="591" spans="1:30" ht="12.5" x14ac:dyDescent="0.25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</row>
    <row r="592" spans="1:30" ht="12.5" x14ac:dyDescent="0.25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</row>
    <row r="593" spans="1:30" ht="12.5" x14ac:dyDescent="0.25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</row>
    <row r="594" spans="1:30" ht="12.5" x14ac:dyDescent="0.25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</row>
    <row r="595" spans="1:30" ht="12.5" x14ac:dyDescent="0.25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</row>
    <row r="596" spans="1:30" ht="12.5" x14ac:dyDescent="0.25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</row>
    <row r="597" spans="1:30" ht="12.5" x14ac:dyDescent="0.25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</row>
    <row r="598" spans="1:30" ht="12.5" x14ac:dyDescent="0.25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</row>
    <row r="599" spans="1:30" ht="12.5" x14ac:dyDescent="0.25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</row>
    <row r="600" spans="1:30" ht="12.5" x14ac:dyDescent="0.25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</row>
    <row r="601" spans="1:30" ht="12.5" x14ac:dyDescent="0.25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</row>
    <row r="602" spans="1:30" ht="12.5" x14ac:dyDescent="0.25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</row>
    <row r="603" spans="1:30" ht="12.5" x14ac:dyDescent="0.25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</row>
    <row r="604" spans="1:30" ht="12.5" x14ac:dyDescent="0.25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</row>
    <row r="605" spans="1:30" ht="12.5" x14ac:dyDescent="0.25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</row>
    <row r="606" spans="1:30" ht="12.5" x14ac:dyDescent="0.25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</row>
    <row r="607" spans="1:30" ht="12.5" x14ac:dyDescent="0.25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</row>
    <row r="608" spans="1:30" ht="12.5" x14ac:dyDescent="0.25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</row>
    <row r="609" spans="1:30" ht="12.5" x14ac:dyDescent="0.25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</row>
    <row r="610" spans="1:30" ht="12.5" x14ac:dyDescent="0.25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</row>
    <row r="611" spans="1:30" ht="12.5" x14ac:dyDescent="0.25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</row>
    <row r="612" spans="1:30" ht="12.5" x14ac:dyDescent="0.25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</row>
    <row r="613" spans="1:30" ht="12.5" x14ac:dyDescent="0.25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</row>
    <row r="614" spans="1:30" ht="12.5" x14ac:dyDescent="0.25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</row>
    <row r="615" spans="1:30" ht="12.5" x14ac:dyDescent="0.25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</row>
    <row r="616" spans="1:30" ht="12.5" x14ac:dyDescent="0.25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</row>
    <row r="617" spans="1:30" ht="12.5" x14ac:dyDescent="0.25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</row>
    <row r="618" spans="1:30" ht="12.5" x14ac:dyDescent="0.25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</row>
    <row r="619" spans="1:30" ht="12.5" x14ac:dyDescent="0.25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</row>
    <row r="620" spans="1:30" ht="12.5" x14ac:dyDescent="0.25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</row>
    <row r="621" spans="1:30" ht="12.5" x14ac:dyDescent="0.25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</row>
    <row r="622" spans="1:30" ht="12.5" x14ac:dyDescent="0.25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</row>
    <row r="623" spans="1:30" ht="12.5" x14ac:dyDescent="0.25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</row>
    <row r="624" spans="1:30" ht="12.5" x14ac:dyDescent="0.25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</row>
    <row r="625" spans="1:30" ht="12.5" x14ac:dyDescent="0.25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</row>
    <row r="626" spans="1:30" ht="12.5" x14ac:dyDescent="0.25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</row>
    <row r="627" spans="1:30" ht="12.5" x14ac:dyDescent="0.25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</row>
    <row r="628" spans="1:30" ht="12.5" x14ac:dyDescent="0.25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</row>
    <row r="629" spans="1:30" ht="12.5" x14ac:dyDescent="0.25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</row>
    <row r="630" spans="1:30" ht="12.5" x14ac:dyDescent="0.25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</row>
    <row r="631" spans="1:30" ht="12.5" x14ac:dyDescent="0.25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</row>
    <row r="632" spans="1:30" ht="12.5" x14ac:dyDescent="0.25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</row>
    <row r="633" spans="1:30" ht="12.5" x14ac:dyDescent="0.25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</row>
    <row r="634" spans="1:30" ht="12.5" x14ac:dyDescent="0.25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</row>
    <row r="635" spans="1:30" ht="12.5" x14ac:dyDescent="0.25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</row>
    <row r="636" spans="1:30" ht="12.5" x14ac:dyDescent="0.25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</row>
    <row r="637" spans="1:30" ht="12.5" x14ac:dyDescent="0.25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</row>
    <row r="638" spans="1:30" ht="12.5" x14ac:dyDescent="0.25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</row>
    <row r="639" spans="1:30" ht="12.5" x14ac:dyDescent="0.25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</row>
    <row r="640" spans="1:30" ht="12.5" x14ac:dyDescent="0.25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</row>
    <row r="641" spans="1:30" ht="12.5" x14ac:dyDescent="0.25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</row>
    <row r="642" spans="1:30" ht="12.5" x14ac:dyDescent="0.25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</row>
    <row r="643" spans="1:30" ht="12.5" x14ac:dyDescent="0.25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</row>
    <row r="644" spans="1:30" ht="12.5" x14ac:dyDescent="0.25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</row>
    <row r="645" spans="1:30" ht="12.5" x14ac:dyDescent="0.25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</row>
    <row r="646" spans="1:30" ht="12.5" x14ac:dyDescent="0.25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</row>
    <row r="647" spans="1:30" ht="12.5" x14ac:dyDescent="0.25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</row>
    <row r="648" spans="1:30" ht="12.5" x14ac:dyDescent="0.25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</row>
    <row r="649" spans="1:30" ht="12.5" x14ac:dyDescent="0.25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</row>
    <row r="650" spans="1:30" ht="12.5" x14ac:dyDescent="0.25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</row>
    <row r="651" spans="1:30" ht="12.5" x14ac:dyDescent="0.25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</row>
    <row r="652" spans="1:30" ht="12.5" x14ac:dyDescent="0.25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</row>
    <row r="653" spans="1:30" ht="12.5" x14ac:dyDescent="0.25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</row>
    <row r="654" spans="1:30" ht="12.5" x14ac:dyDescent="0.25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</row>
    <row r="655" spans="1:30" ht="12.5" x14ac:dyDescent="0.25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</row>
    <row r="656" spans="1:30" ht="12.5" x14ac:dyDescent="0.25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</row>
    <row r="657" spans="1:30" ht="12.5" x14ac:dyDescent="0.25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</row>
    <row r="658" spans="1:30" ht="12.5" x14ac:dyDescent="0.25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</row>
    <row r="659" spans="1:30" ht="12.5" x14ac:dyDescent="0.25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</row>
    <row r="660" spans="1:30" ht="12.5" x14ac:dyDescent="0.25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</row>
    <row r="661" spans="1:30" ht="12.5" x14ac:dyDescent="0.25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</row>
    <row r="662" spans="1:30" ht="12.5" x14ac:dyDescent="0.25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</row>
    <row r="663" spans="1:30" ht="12.5" x14ac:dyDescent="0.25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</row>
    <row r="664" spans="1:30" ht="12.5" x14ac:dyDescent="0.25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</row>
    <row r="665" spans="1:30" ht="12.5" x14ac:dyDescent="0.25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</row>
    <row r="666" spans="1:30" ht="12.5" x14ac:dyDescent="0.25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</row>
    <row r="667" spans="1:30" ht="12.5" x14ac:dyDescent="0.25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</row>
    <row r="668" spans="1:30" ht="12.5" x14ac:dyDescent="0.25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</row>
    <row r="669" spans="1:30" ht="12.5" x14ac:dyDescent="0.25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</row>
    <row r="670" spans="1:30" ht="12.5" x14ac:dyDescent="0.25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</row>
    <row r="671" spans="1:30" ht="12.5" x14ac:dyDescent="0.25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</row>
    <row r="672" spans="1:30" ht="12.5" x14ac:dyDescent="0.25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</row>
    <row r="673" spans="1:30" ht="12.5" x14ac:dyDescent="0.25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</row>
    <row r="674" spans="1:30" ht="12.5" x14ac:dyDescent="0.25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</row>
    <row r="675" spans="1:30" ht="12.5" x14ac:dyDescent="0.25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</row>
    <row r="676" spans="1:30" ht="12.5" x14ac:dyDescent="0.25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</row>
    <row r="677" spans="1:30" ht="12.5" x14ac:dyDescent="0.25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</row>
    <row r="678" spans="1:30" ht="12.5" x14ac:dyDescent="0.25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</row>
    <row r="679" spans="1:30" ht="12.5" x14ac:dyDescent="0.25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</row>
    <row r="680" spans="1:30" ht="12.5" x14ac:dyDescent="0.25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</row>
    <row r="681" spans="1:30" ht="12.5" x14ac:dyDescent="0.25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</row>
    <row r="682" spans="1:30" ht="12.5" x14ac:dyDescent="0.25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</row>
    <row r="683" spans="1:30" ht="12.5" x14ac:dyDescent="0.25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</row>
    <row r="684" spans="1:30" ht="12.5" x14ac:dyDescent="0.25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</row>
    <row r="685" spans="1:30" ht="12.5" x14ac:dyDescent="0.25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</row>
    <row r="686" spans="1:30" ht="12.5" x14ac:dyDescent="0.25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</row>
    <row r="687" spans="1:30" ht="12.5" x14ac:dyDescent="0.25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</row>
    <row r="688" spans="1:30" ht="12.5" x14ac:dyDescent="0.25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</row>
    <row r="689" spans="1:30" ht="12.5" x14ac:dyDescent="0.25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</row>
    <row r="690" spans="1:30" ht="12.5" x14ac:dyDescent="0.25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</row>
    <row r="691" spans="1:30" ht="12.5" x14ac:dyDescent="0.25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</row>
    <row r="692" spans="1:30" ht="12.5" x14ac:dyDescent="0.25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</row>
    <row r="693" spans="1:30" ht="12.5" x14ac:dyDescent="0.25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</row>
    <row r="694" spans="1:30" ht="12.5" x14ac:dyDescent="0.25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</row>
    <row r="695" spans="1:30" ht="12.5" x14ac:dyDescent="0.25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</row>
    <row r="696" spans="1:30" ht="12.5" x14ac:dyDescent="0.25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</row>
    <row r="697" spans="1:30" ht="12.5" x14ac:dyDescent="0.25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</row>
    <row r="698" spans="1:30" ht="12.5" x14ac:dyDescent="0.25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</row>
    <row r="699" spans="1:30" ht="12.5" x14ac:dyDescent="0.25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</row>
    <row r="700" spans="1:30" ht="12.5" x14ac:dyDescent="0.25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</row>
    <row r="701" spans="1:30" ht="12.5" x14ac:dyDescent="0.25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</row>
    <row r="702" spans="1:30" ht="12.5" x14ac:dyDescent="0.25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</row>
    <row r="703" spans="1:30" ht="12.5" x14ac:dyDescent="0.25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</row>
    <row r="704" spans="1:30" ht="12.5" x14ac:dyDescent="0.25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</row>
    <row r="705" spans="1:30" ht="12.5" x14ac:dyDescent="0.25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</row>
    <row r="706" spans="1:30" ht="12.5" x14ac:dyDescent="0.25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</row>
    <row r="707" spans="1:30" ht="12.5" x14ac:dyDescent="0.25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</row>
    <row r="708" spans="1:30" ht="12.5" x14ac:dyDescent="0.25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</row>
    <row r="709" spans="1:30" ht="12.5" x14ac:dyDescent="0.25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</row>
    <row r="710" spans="1:30" ht="12.5" x14ac:dyDescent="0.25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</row>
    <row r="711" spans="1:30" ht="12.5" x14ac:dyDescent="0.25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</row>
    <row r="712" spans="1:30" ht="12.5" x14ac:dyDescent="0.25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</row>
    <row r="713" spans="1:30" ht="12.5" x14ac:dyDescent="0.25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</row>
    <row r="714" spans="1:30" ht="12.5" x14ac:dyDescent="0.25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</row>
    <row r="715" spans="1:30" ht="12.5" x14ac:dyDescent="0.25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</row>
    <row r="716" spans="1:30" ht="12.5" x14ac:dyDescent="0.25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</row>
    <row r="717" spans="1:30" ht="12.5" x14ac:dyDescent="0.25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</row>
    <row r="718" spans="1:30" ht="12.5" x14ac:dyDescent="0.25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</row>
    <row r="719" spans="1:30" ht="12.5" x14ac:dyDescent="0.25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</row>
    <row r="720" spans="1:30" ht="12.5" x14ac:dyDescent="0.25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</row>
    <row r="721" spans="1:30" ht="12.5" x14ac:dyDescent="0.25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</row>
    <row r="722" spans="1:30" ht="12.5" x14ac:dyDescent="0.25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</row>
    <row r="723" spans="1:30" ht="12.5" x14ac:dyDescent="0.25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</row>
    <row r="724" spans="1:30" ht="12.5" x14ac:dyDescent="0.25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</row>
    <row r="725" spans="1:30" ht="12.5" x14ac:dyDescent="0.25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</row>
    <row r="726" spans="1:30" ht="12.5" x14ac:dyDescent="0.25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</row>
    <row r="727" spans="1:30" ht="12.5" x14ac:dyDescent="0.25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</row>
    <row r="728" spans="1:30" ht="12.5" x14ac:dyDescent="0.25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</row>
    <row r="729" spans="1:30" ht="12.5" x14ac:dyDescent="0.25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</row>
    <row r="730" spans="1:30" ht="12.5" x14ac:dyDescent="0.25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</row>
    <row r="731" spans="1:30" ht="12.5" x14ac:dyDescent="0.25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</row>
    <row r="732" spans="1:30" ht="12.5" x14ac:dyDescent="0.25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</row>
    <row r="733" spans="1:30" ht="12.5" x14ac:dyDescent="0.25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</row>
    <row r="734" spans="1:30" ht="12.5" x14ac:dyDescent="0.25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</row>
    <row r="735" spans="1:30" ht="12.5" x14ac:dyDescent="0.25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</row>
    <row r="736" spans="1:30" ht="12.5" x14ac:dyDescent="0.25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</row>
    <row r="737" spans="1:30" ht="12.5" x14ac:dyDescent="0.25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</row>
    <row r="738" spans="1:30" ht="12.5" x14ac:dyDescent="0.25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</row>
    <row r="739" spans="1:30" ht="12.5" x14ac:dyDescent="0.25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</row>
    <row r="740" spans="1:30" ht="12.5" x14ac:dyDescent="0.25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</row>
    <row r="741" spans="1:30" ht="12.5" x14ac:dyDescent="0.25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</row>
    <row r="742" spans="1:30" ht="12.5" x14ac:dyDescent="0.25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</row>
    <row r="743" spans="1:30" ht="12.5" x14ac:dyDescent="0.25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</row>
    <row r="744" spans="1:30" ht="12.5" x14ac:dyDescent="0.25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</row>
    <row r="745" spans="1:30" ht="12.5" x14ac:dyDescent="0.25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</row>
    <row r="746" spans="1:30" ht="12.5" x14ac:dyDescent="0.25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</row>
    <row r="747" spans="1:30" ht="12.5" x14ac:dyDescent="0.25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</row>
    <row r="748" spans="1:30" ht="12.5" x14ac:dyDescent="0.25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</row>
    <row r="749" spans="1:30" ht="12.5" x14ac:dyDescent="0.25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</row>
    <row r="750" spans="1:30" ht="12.5" x14ac:dyDescent="0.25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</row>
    <row r="751" spans="1:30" ht="12.5" x14ac:dyDescent="0.25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</row>
    <row r="752" spans="1:30" ht="12.5" x14ac:dyDescent="0.25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</row>
    <row r="753" spans="1:30" ht="12.5" x14ac:dyDescent="0.25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</row>
    <row r="754" spans="1:30" ht="12.5" x14ac:dyDescent="0.25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</row>
    <row r="755" spans="1:30" ht="12.5" x14ac:dyDescent="0.25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</row>
    <row r="756" spans="1:30" ht="12.5" x14ac:dyDescent="0.25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</row>
    <row r="757" spans="1:30" ht="12.5" x14ac:dyDescent="0.25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</row>
    <row r="758" spans="1:30" ht="12.5" x14ac:dyDescent="0.25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</row>
    <row r="759" spans="1:30" ht="12.5" x14ac:dyDescent="0.25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</row>
    <row r="760" spans="1:30" ht="12.5" x14ac:dyDescent="0.25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</row>
    <row r="761" spans="1:30" ht="12.5" x14ac:dyDescent="0.25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</row>
    <row r="762" spans="1:30" ht="12.5" x14ac:dyDescent="0.25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</row>
    <row r="763" spans="1:30" ht="12.5" x14ac:dyDescent="0.25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</row>
    <row r="764" spans="1:30" ht="12.5" x14ac:dyDescent="0.25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</row>
    <row r="765" spans="1:30" ht="12.5" x14ac:dyDescent="0.25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</row>
    <row r="766" spans="1:30" ht="12.5" x14ac:dyDescent="0.25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</row>
    <row r="767" spans="1:30" ht="12.5" x14ac:dyDescent="0.25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</row>
    <row r="768" spans="1:30" ht="12.5" x14ac:dyDescent="0.25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</row>
    <row r="769" spans="1:30" ht="12.5" x14ac:dyDescent="0.25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</row>
    <row r="770" spans="1:30" ht="12.5" x14ac:dyDescent="0.25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</row>
    <row r="771" spans="1:30" ht="12.5" x14ac:dyDescent="0.25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</row>
    <row r="772" spans="1:30" ht="12.5" x14ac:dyDescent="0.25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</row>
    <row r="773" spans="1:30" ht="12.5" x14ac:dyDescent="0.25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</row>
    <row r="774" spans="1:30" ht="12.5" x14ac:dyDescent="0.25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</row>
    <row r="775" spans="1:30" ht="12.5" x14ac:dyDescent="0.25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</row>
    <row r="776" spans="1:30" ht="12.5" x14ac:dyDescent="0.25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</row>
    <row r="777" spans="1:30" ht="12.5" x14ac:dyDescent="0.25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</row>
    <row r="778" spans="1:30" ht="12.5" x14ac:dyDescent="0.25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</row>
    <row r="779" spans="1:30" ht="12.5" x14ac:dyDescent="0.25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</row>
    <row r="780" spans="1:30" ht="12.5" x14ac:dyDescent="0.25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</row>
    <row r="781" spans="1:30" ht="12.5" x14ac:dyDescent="0.25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</row>
    <row r="782" spans="1:30" ht="12.5" x14ac:dyDescent="0.25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</row>
    <row r="783" spans="1:30" ht="12.5" x14ac:dyDescent="0.25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</row>
    <row r="784" spans="1:30" ht="12.5" x14ac:dyDescent="0.25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</row>
    <row r="785" spans="1:30" ht="12.5" x14ac:dyDescent="0.25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</row>
    <row r="786" spans="1:30" ht="12.5" x14ac:dyDescent="0.25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</row>
    <row r="787" spans="1:30" ht="12.5" x14ac:dyDescent="0.25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</row>
    <row r="788" spans="1:30" ht="12.5" x14ac:dyDescent="0.25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</row>
    <row r="789" spans="1:30" ht="12.5" x14ac:dyDescent="0.25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</row>
    <row r="790" spans="1:30" ht="12.5" x14ac:dyDescent="0.25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</row>
    <row r="791" spans="1:30" ht="12.5" x14ac:dyDescent="0.25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</row>
    <row r="792" spans="1:30" ht="12.5" x14ac:dyDescent="0.25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</row>
    <row r="793" spans="1:30" ht="12.5" x14ac:dyDescent="0.25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</row>
    <row r="794" spans="1:30" ht="12.5" x14ac:dyDescent="0.25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</row>
    <row r="795" spans="1:30" ht="12.5" x14ac:dyDescent="0.25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</row>
    <row r="796" spans="1:30" ht="12.5" x14ac:dyDescent="0.25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</row>
    <row r="797" spans="1:30" ht="12.5" x14ac:dyDescent="0.25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</row>
    <row r="798" spans="1:30" ht="12.5" x14ac:dyDescent="0.25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</row>
    <row r="799" spans="1:30" ht="12.5" x14ac:dyDescent="0.25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</row>
    <row r="800" spans="1:30" ht="12.5" x14ac:dyDescent="0.25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</row>
    <row r="801" spans="1:30" ht="12.5" x14ac:dyDescent="0.25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</row>
    <row r="802" spans="1:30" ht="12.5" x14ac:dyDescent="0.25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</row>
    <row r="803" spans="1:30" ht="12.5" x14ac:dyDescent="0.25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</row>
    <row r="804" spans="1:30" ht="12.5" x14ac:dyDescent="0.25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</row>
    <row r="805" spans="1:30" ht="12.5" x14ac:dyDescent="0.25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</row>
    <row r="806" spans="1:30" ht="12.5" x14ac:dyDescent="0.25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</row>
    <row r="807" spans="1:30" ht="12.5" x14ac:dyDescent="0.25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</row>
    <row r="808" spans="1:30" ht="12.5" x14ac:dyDescent="0.25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</row>
    <row r="809" spans="1:30" ht="12.5" x14ac:dyDescent="0.25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</row>
    <row r="810" spans="1:30" ht="12.5" x14ac:dyDescent="0.25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</row>
    <row r="811" spans="1:30" ht="12.5" x14ac:dyDescent="0.25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</row>
    <row r="812" spans="1:30" ht="12.5" x14ac:dyDescent="0.25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</row>
    <row r="813" spans="1:30" ht="12.5" x14ac:dyDescent="0.25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</row>
    <row r="814" spans="1:30" ht="12.5" x14ac:dyDescent="0.25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</row>
    <row r="815" spans="1:30" ht="12.5" x14ac:dyDescent="0.25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</row>
    <row r="816" spans="1:30" ht="12.5" x14ac:dyDescent="0.25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</row>
    <row r="817" spans="1:30" ht="12.5" x14ac:dyDescent="0.25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</row>
    <row r="818" spans="1:30" ht="12.5" x14ac:dyDescent="0.25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</row>
    <row r="819" spans="1:30" ht="12.5" x14ac:dyDescent="0.25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</row>
    <row r="820" spans="1:30" ht="12.5" x14ac:dyDescent="0.25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</row>
    <row r="821" spans="1:30" ht="12.5" x14ac:dyDescent="0.25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</row>
    <row r="822" spans="1:30" ht="12.5" x14ac:dyDescent="0.25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</row>
    <row r="823" spans="1:30" ht="12.5" x14ac:dyDescent="0.25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</row>
    <row r="824" spans="1:30" ht="12.5" x14ac:dyDescent="0.25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</row>
    <row r="825" spans="1:30" ht="12.5" x14ac:dyDescent="0.25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</row>
    <row r="826" spans="1:30" ht="12.5" x14ac:dyDescent="0.25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</row>
    <row r="827" spans="1:30" ht="12.5" x14ac:dyDescent="0.25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</row>
    <row r="828" spans="1:30" ht="12.5" x14ac:dyDescent="0.25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</row>
    <row r="829" spans="1:30" ht="12.5" x14ac:dyDescent="0.25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</row>
    <row r="830" spans="1:30" ht="12.5" x14ac:dyDescent="0.25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</row>
    <row r="831" spans="1:30" ht="12.5" x14ac:dyDescent="0.25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</row>
    <row r="832" spans="1:30" ht="12.5" x14ac:dyDescent="0.25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</row>
    <row r="833" spans="1:30" ht="12.5" x14ac:dyDescent="0.25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</row>
    <row r="834" spans="1:30" ht="12.5" x14ac:dyDescent="0.25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</row>
    <row r="835" spans="1:30" ht="12.5" x14ac:dyDescent="0.25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</row>
    <row r="836" spans="1:30" ht="12.5" x14ac:dyDescent="0.25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</row>
    <row r="837" spans="1:30" ht="12.5" x14ac:dyDescent="0.25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</row>
    <row r="838" spans="1:30" ht="12.5" x14ac:dyDescent="0.25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</row>
    <row r="839" spans="1:30" ht="12.5" x14ac:dyDescent="0.25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</row>
    <row r="840" spans="1:30" ht="12.5" x14ac:dyDescent="0.25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</row>
    <row r="841" spans="1:30" ht="12.5" x14ac:dyDescent="0.25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</row>
    <row r="842" spans="1:30" ht="12.5" x14ac:dyDescent="0.25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</row>
    <row r="843" spans="1:30" ht="12.5" x14ac:dyDescent="0.25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</row>
    <row r="844" spans="1:30" ht="12.5" x14ac:dyDescent="0.25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</row>
    <row r="845" spans="1:30" ht="12.5" x14ac:dyDescent="0.25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</row>
    <row r="846" spans="1:30" ht="12.5" x14ac:dyDescent="0.25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</row>
    <row r="847" spans="1:30" ht="12.5" x14ac:dyDescent="0.25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</row>
    <row r="848" spans="1:30" ht="12.5" x14ac:dyDescent="0.25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</row>
    <row r="849" spans="1:30" ht="12.5" x14ac:dyDescent="0.25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</row>
    <row r="850" spans="1:30" ht="12.5" x14ac:dyDescent="0.25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</row>
    <row r="851" spans="1:30" ht="12.5" x14ac:dyDescent="0.25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</row>
    <row r="852" spans="1:30" ht="12.5" x14ac:dyDescent="0.25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</row>
    <row r="853" spans="1:30" ht="12.5" x14ac:dyDescent="0.25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</row>
    <row r="854" spans="1:30" ht="12.5" x14ac:dyDescent="0.25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</row>
    <row r="855" spans="1:30" ht="12.5" x14ac:dyDescent="0.25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</row>
    <row r="856" spans="1:30" ht="12.5" x14ac:dyDescent="0.25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</row>
    <row r="857" spans="1:30" ht="12.5" x14ac:dyDescent="0.25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</row>
    <row r="858" spans="1:30" ht="12.5" x14ac:dyDescent="0.25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</row>
    <row r="859" spans="1:30" ht="12.5" x14ac:dyDescent="0.25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</row>
    <row r="860" spans="1:30" ht="12.5" x14ac:dyDescent="0.25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</row>
    <row r="861" spans="1:30" ht="12.5" x14ac:dyDescent="0.25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</row>
    <row r="862" spans="1:30" ht="12.5" x14ac:dyDescent="0.25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</row>
    <row r="863" spans="1:30" ht="12.5" x14ac:dyDescent="0.25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</row>
    <row r="864" spans="1:30" ht="12.5" x14ac:dyDescent="0.25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</row>
    <row r="865" spans="1:30" ht="12.5" x14ac:dyDescent="0.25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</row>
    <row r="866" spans="1:30" ht="12.5" x14ac:dyDescent="0.25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</row>
    <row r="867" spans="1:30" ht="12.5" x14ac:dyDescent="0.25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</row>
    <row r="868" spans="1:30" ht="12.5" x14ac:dyDescent="0.25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</row>
    <row r="869" spans="1:30" ht="12.5" x14ac:dyDescent="0.25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</row>
    <row r="870" spans="1:30" ht="12.5" x14ac:dyDescent="0.25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</row>
    <row r="871" spans="1:30" ht="12.5" x14ac:dyDescent="0.25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</row>
    <row r="872" spans="1:30" ht="12.5" x14ac:dyDescent="0.25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</row>
    <row r="873" spans="1:30" ht="12.5" x14ac:dyDescent="0.25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</row>
    <row r="874" spans="1:30" ht="12.5" x14ac:dyDescent="0.25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</row>
    <row r="875" spans="1:30" ht="12.5" x14ac:dyDescent="0.25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</row>
    <row r="876" spans="1:30" ht="12.5" x14ac:dyDescent="0.25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</row>
    <row r="877" spans="1:30" ht="12.5" x14ac:dyDescent="0.25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</row>
    <row r="878" spans="1:30" ht="12.5" x14ac:dyDescent="0.25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</row>
    <row r="879" spans="1:30" ht="12.5" x14ac:dyDescent="0.25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</row>
    <row r="880" spans="1:30" ht="12.5" x14ac:dyDescent="0.25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</row>
    <row r="881" spans="1:30" ht="12.5" x14ac:dyDescent="0.25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</row>
    <row r="882" spans="1:30" ht="12.5" x14ac:dyDescent="0.25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</row>
    <row r="883" spans="1:30" ht="12.5" x14ac:dyDescent="0.25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</row>
    <row r="884" spans="1:30" ht="12.5" x14ac:dyDescent="0.25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</row>
    <row r="885" spans="1:30" ht="12.5" x14ac:dyDescent="0.25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</row>
    <row r="886" spans="1:30" ht="12.5" x14ac:dyDescent="0.25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</row>
    <row r="887" spans="1:30" ht="12.5" x14ac:dyDescent="0.25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</row>
    <row r="888" spans="1:30" ht="12.5" x14ac:dyDescent="0.25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</row>
    <row r="889" spans="1:30" ht="12.5" x14ac:dyDescent="0.25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</row>
    <row r="890" spans="1:30" ht="12.5" x14ac:dyDescent="0.25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</row>
    <row r="891" spans="1:30" ht="12.5" x14ac:dyDescent="0.25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</row>
    <row r="892" spans="1:30" ht="12.5" x14ac:dyDescent="0.25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</row>
    <row r="893" spans="1:30" ht="12.5" x14ac:dyDescent="0.25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</row>
    <row r="894" spans="1:30" ht="12.5" x14ac:dyDescent="0.25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</row>
    <row r="895" spans="1:30" ht="12.5" x14ac:dyDescent="0.25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</row>
    <row r="896" spans="1:30" ht="12.5" x14ac:dyDescent="0.25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</row>
    <row r="897" spans="1:30" ht="12.5" x14ac:dyDescent="0.25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</row>
    <row r="898" spans="1:30" ht="12.5" x14ac:dyDescent="0.25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</row>
    <row r="899" spans="1:30" ht="12.5" x14ac:dyDescent="0.25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</row>
    <row r="900" spans="1:30" ht="12.5" x14ac:dyDescent="0.25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</row>
    <row r="901" spans="1:30" ht="12.5" x14ac:dyDescent="0.25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</row>
    <row r="902" spans="1:30" ht="12.5" x14ac:dyDescent="0.25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</row>
    <row r="903" spans="1:30" ht="12.5" x14ac:dyDescent="0.25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</row>
    <row r="904" spans="1:30" ht="12.5" x14ac:dyDescent="0.25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</row>
    <row r="905" spans="1:30" ht="12.5" x14ac:dyDescent="0.25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</row>
    <row r="906" spans="1:30" ht="12.5" x14ac:dyDescent="0.25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</row>
    <row r="907" spans="1:30" ht="12.5" x14ac:dyDescent="0.25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</row>
    <row r="908" spans="1:30" ht="12.5" x14ac:dyDescent="0.25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</row>
    <row r="909" spans="1:30" ht="12.5" x14ac:dyDescent="0.25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</row>
    <row r="910" spans="1:30" ht="12.5" x14ac:dyDescent="0.25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</row>
    <row r="911" spans="1:30" ht="12.5" x14ac:dyDescent="0.25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</row>
    <row r="912" spans="1:30" ht="12.5" x14ac:dyDescent="0.25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</row>
    <row r="913" spans="1:30" ht="12.5" x14ac:dyDescent="0.25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</row>
    <row r="914" spans="1:30" ht="12.5" x14ac:dyDescent="0.25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</row>
    <row r="915" spans="1:30" ht="12.5" x14ac:dyDescent="0.25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</row>
    <row r="916" spans="1:30" ht="12.5" x14ac:dyDescent="0.25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</row>
    <row r="917" spans="1:30" ht="12.5" x14ac:dyDescent="0.25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</row>
    <row r="918" spans="1:30" ht="12.5" x14ac:dyDescent="0.25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</row>
    <row r="919" spans="1:30" ht="12.5" x14ac:dyDescent="0.25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</row>
    <row r="920" spans="1:30" ht="12.5" x14ac:dyDescent="0.25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</row>
    <row r="921" spans="1:30" ht="12.5" x14ac:dyDescent="0.25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</row>
    <row r="922" spans="1:30" ht="12.5" x14ac:dyDescent="0.25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</row>
    <row r="923" spans="1:30" ht="12.5" x14ac:dyDescent="0.25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</row>
    <row r="924" spans="1:30" ht="12.5" x14ac:dyDescent="0.25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</row>
    <row r="925" spans="1:30" ht="12.5" x14ac:dyDescent="0.25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</row>
    <row r="926" spans="1:30" ht="12.5" x14ac:dyDescent="0.25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</row>
    <row r="927" spans="1:30" ht="12.5" x14ac:dyDescent="0.25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</row>
    <row r="928" spans="1:30" ht="12.5" x14ac:dyDescent="0.25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</row>
    <row r="929" spans="1:30" ht="12.5" x14ac:dyDescent="0.25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</row>
    <row r="930" spans="1:30" ht="12.5" x14ac:dyDescent="0.25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</row>
    <row r="931" spans="1:30" ht="12.5" x14ac:dyDescent="0.25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</row>
    <row r="932" spans="1:30" ht="12.5" x14ac:dyDescent="0.25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</row>
    <row r="933" spans="1:30" ht="12.5" x14ac:dyDescent="0.25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</row>
    <row r="934" spans="1:30" ht="12.5" x14ac:dyDescent="0.25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</row>
    <row r="935" spans="1:30" ht="12.5" x14ac:dyDescent="0.25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</row>
    <row r="936" spans="1:30" ht="12.5" x14ac:dyDescent="0.25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</row>
    <row r="937" spans="1:30" ht="12.5" x14ac:dyDescent="0.25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</row>
    <row r="938" spans="1:30" ht="12.5" x14ac:dyDescent="0.25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</row>
    <row r="939" spans="1:30" ht="12.5" x14ac:dyDescent="0.25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</row>
    <row r="940" spans="1:30" ht="12.5" x14ac:dyDescent="0.25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</row>
    <row r="941" spans="1:30" ht="12.5" x14ac:dyDescent="0.25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</row>
    <row r="942" spans="1:30" ht="12.5" x14ac:dyDescent="0.25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</row>
    <row r="943" spans="1:30" ht="12.5" x14ac:dyDescent="0.25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</row>
    <row r="944" spans="1:30" ht="12.5" x14ac:dyDescent="0.25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</row>
    <row r="945" spans="1:30" ht="12.5" x14ac:dyDescent="0.25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</row>
    <row r="946" spans="1:30" ht="12.5" x14ac:dyDescent="0.25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</row>
    <row r="947" spans="1:30" ht="12.5" x14ac:dyDescent="0.25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</row>
    <row r="948" spans="1:30" ht="12.5" x14ac:dyDescent="0.25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</row>
    <row r="949" spans="1:30" ht="12.5" x14ac:dyDescent="0.25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</row>
    <row r="950" spans="1:30" ht="12.5" x14ac:dyDescent="0.25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</row>
    <row r="951" spans="1:30" ht="12.5" x14ac:dyDescent="0.25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</row>
    <row r="952" spans="1:30" ht="12.5" x14ac:dyDescent="0.25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</row>
    <row r="953" spans="1:30" ht="12.5" x14ac:dyDescent="0.25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</row>
    <row r="954" spans="1:30" ht="12.5" x14ac:dyDescent="0.25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</row>
    <row r="955" spans="1:30" ht="12.5" x14ac:dyDescent="0.25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</row>
    <row r="956" spans="1:30" ht="12.5" x14ac:dyDescent="0.25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</row>
    <row r="957" spans="1:30" ht="12.5" x14ac:dyDescent="0.25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</row>
    <row r="958" spans="1:30" ht="12.5" x14ac:dyDescent="0.25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</row>
    <row r="959" spans="1:30" ht="12.5" x14ac:dyDescent="0.25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</row>
    <row r="960" spans="1:30" ht="12.5" x14ac:dyDescent="0.25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</row>
    <row r="961" spans="1:30" ht="12.5" x14ac:dyDescent="0.25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</row>
    <row r="962" spans="1:30" ht="12.5" x14ac:dyDescent="0.25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</row>
    <row r="963" spans="1:30" ht="12.5" x14ac:dyDescent="0.25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</row>
    <row r="964" spans="1:30" ht="12.5" x14ac:dyDescent="0.25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</row>
    <row r="965" spans="1:30" ht="12.5" x14ac:dyDescent="0.25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</row>
    <row r="966" spans="1:30" ht="12.5" x14ac:dyDescent="0.25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</row>
    <row r="967" spans="1:30" ht="12.5" x14ac:dyDescent="0.25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</row>
    <row r="968" spans="1:30" ht="12.5" x14ac:dyDescent="0.25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</row>
    <row r="969" spans="1:30" ht="12.5" x14ac:dyDescent="0.25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</row>
    <row r="970" spans="1:30" ht="12.5" x14ac:dyDescent="0.25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</row>
    <row r="971" spans="1:30" ht="12.5" x14ac:dyDescent="0.25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</row>
    <row r="972" spans="1:30" ht="12.5" x14ac:dyDescent="0.25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</row>
    <row r="973" spans="1:30" ht="12.5" x14ac:dyDescent="0.25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</row>
    <row r="974" spans="1:30" ht="12.5" x14ac:dyDescent="0.25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</row>
    <row r="975" spans="1:30" ht="12.5" x14ac:dyDescent="0.25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</row>
    <row r="976" spans="1:30" ht="12.5" x14ac:dyDescent="0.25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</row>
    <row r="977" spans="1:30" ht="12.5" x14ac:dyDescent="0.25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</row>
    <row r="978" spans="1:30" ht="12.5" x14ac:dyDescent="0.25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</row>
    <row r="979" spans="1:30" ht="12.5" x14ac:dyDescent="0.25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</row>
    <row r="980" spans="1:30" ht="12.5" x14ac:dyDescent="0.25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</row>
    <row r="981" spans="1:30" ht="12.5" x14ac:dyDescent="0.25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</row>
    <row r="982" spans="1:30" ht="12.5" x14ac:dyDescent="0.25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4"/>
      <c r="AB982" s="84"/>
      <c r="AC982" s="84"/>
      <c r="AD982" s="84"/>
    </row>
    <row r="983" spans="1:30" ht="12.5" x14ac:dyDescent="0.25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4"/>
      <c r="AB983" s="84"/>
      <c r="AC983" s="84"/>
      <c r="AD983" s="84"/>
    </row>
    <row r="984" spans="1:30" ht="12.5" x14ac:dyDescent="0.25">
      <c r="A984" s="84"/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A984" s="84"/>
      <c r="AB984" s="84"/>
      <c r="AC984" s="84"/>
      <c r="AD984" s="84"/>
    </row>
    <row r="985" spans="1:30" ht="12.5" x14ac:dyDescent="0.25">
      <c r="A985" s="84"/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4"/>
      <c r="AB985" s="84"/>
      <c r="AC985" s="84"/>
      <c r="AD985" s="84"/>
    </row>
    <row r="986" spans="1:30" ht="12.5" x14ac:dyDescent="0.25">
      <c r="A986" s="84"/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4"/>
      <c r="AB986" s="84"/>
      <c r="AC986" s="84"/>
      <c r="AD986" s="84"/>
    </row>
    <row r="987" spans="1:30" ht="12.5" x14ac:dyDescent="0.25">
      <c r="A987" s="84"/>
      <c r="B987" s="8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  <c r="AA987" s="84"/>
      <c r="AB987" s="84"/>
      <c r="AC987" s="84"/>
      <c r="AD987" s="84"/>
    </row>
    <row r="988" spans="1:30" ht="12.5" x14ac:dyDescent="0.25">
      <c r="A988" s="84"/>
      <c r="B988" s="8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  <c r="AA988" s="84"/>
      <c r="AB988" s="84"/>
      <c r="AC988" s="84"/>
      <c r="AD988" s="84"/>
    </row>
    <row r="989" spans="1:30" ht="12.5" x14ac:dyDescent="0.25">
      <c r="A989" s="84"/>
      <c r="B989" s="8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  <c r="AA989" s="84"/>
      <c r="AB989" s="84"/>
      <c r="AC989" s="84"/>
      <c r="AD989" s="84"/>
    </row>
    <row r="990" spans="1:30" ht="12.5" x14ac:dyDescent="0.25">
      <c r="A990" s="84"/>
      <c r="B990" s="8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  <c r="AA990" s="84"/>
      <c r="AB990" s="84"/>
      <c r="AC990" s="84"/>
      <c r="AD990" s="84"/>
    </row>
  </sheetData>
  <sheetProtection algorithmName="SHA-512" hashValue="AVDaqBElW5WCS1WNXnrLzQdpedL/c82Sq1z59xGyBuI/MXU+bLR4HSV/ICm+AOf3KiYOUhmtj6F5+r4jO+1Ygg==" saltValue="aSmxOdcAU6TtwOl3s3glYQ==" spinCount="100000" sheet="1" objects="1" scenarios="1" selectLockedCells="1"/>
  <mergeCells count="15">
    <mergeCell ref="AB11:AD11"/>
    <mergeCell ref="A12:A20"/>
    <mergeCell ref="B12:B20"/>
    <mergeCell ref="J11:L11"/>
    <mergeCell ref="M11:O11"/>
    <mergeCell ref="P11:R11"/>
    <mergeCell ref="S11:U11"/>
    <mergeCell ref="V11:X11"/>
    <mergeCell ref="Y11:AA11"/>
    <mergeCell ref="G11:I11"/>
    <mergeCell ref="A1:A4"/>
    <mergeCell ref="A5:C5"/>
    <mergeCell ref="A6:A9"/>
    <mergeCell ref="A10:B10"/>
    <mergeCell ref="D11:F11"/>
  </mergeCells>
  <hyperlinks>
    <hyperlink ref="B11" location="'FRONT SHEET'!A1" display="Return to FRONT SHEET" xr:uid="{65FA5C88-16A8-4023-9657-5A2347833D99}"/>
  </hyperlink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outlinePr summaryBelow="0" summaryRight="0"/>
  </sheetPr>
  <dimension ref="A1:AD990"/>
  <sheetViews>
    <sheetView workbookViewId="0">
      <selection activeCell="B11" sqref="B11"/>
    </sheetView>
  </sheetViews>
  <sheetFormatPr defaultColWidth="14.453125" defaultRowHeight="15.75" customHeight="1" x14ac:dyDescent="0.25"/>
  <cols>
    <col min="1" max="1" width="30.1796875" style="103" customWidth="1"/>
    <col min="2" max="2" width="16" style="103" customWidth="1"/>
    <col min="3" max="3" width="29.453125" style="103" customWidth="1"/>
    <col min="4" max="5" width="7.453125" style="103" customWidth="1"/>
    <col min="6" max="6" width="8.1796875" style="103" customWidth="1"/>
    <col min="7" max="17" width="7.453125" style="103" customWidth="1"/>
    <col min="18" max="18" width="7.6328125" style="103" customWidth="1"/>
    <col min="19" max="30" width="8.36328125" style="103" customWidth="1"/>
    <col min="31" max="16384" width="14.453125" style="103"/>
  </cols>
  <sheetData>
    <row r="1" spans="1:30" ht="26" customHeight="1" x14ac:dyDescent="0.25">
      <c r="A1" s="153" t="s">
        <v>52</v>
      </c>
      <c r="B1" s="100" t="s">
        <v>53</v>
      </c>
      <c r="C1" s="101" t="s">
        <v>54</v>
      </c>
      <c r="D1" s="100" t="s">
        <v>55</v>
      </c>
      <c r="E1" s="100" t="s">
        <v>56</v>
      </c>
      <c r="F1" s="100" t="s">
        <v>57</v>
      </c>
      <c r="G1" s="100" t="s">
        <v>58</v>
      </c>
      <c r="H1" s="100" t="s">
        <v>59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</row>
    <row r="2" spans="1:30" ht="15.75" customHeight="1" x14ac:dyDescent="0.25">
      <c r="A2" s="149"/>
      <c r="B2" s="102">
        <v>9.9</v>
      </c>
      <c r="C2" s="102">
        <v>23.8</v>
      </c>
      <c r="D2" s="104">
        <f t="shared" ref="D2:H2" si="0">$B2+($C2*D$5)</f>
        <v>16.802</v>
      </c>
      <c r="E2" s="104">
        <f t="shared" si="0"/>
        <v>18.706000000000003</v>
      </c>
      <c r="F2" s="104">
        <f t="shared" si="0"/>
        <v>25.608000000000004</v>
      </c>
      <c r="G2" s="104">
        <f t="shared" si="0"/>
        <v>29.892000000000003</v>
      </c>
      <c r="H2" s="104">
        <f t="shared" si="0"/>
        <v>32.762280000000004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</row>
    <row r="3" spans="1:30" ht="15.75" customHeight="1" x14ac:dyDescent="0.25">
      <c r="A3" s="149"/>
      <c r="B3" s="102">
        <v>18.5</v>
      </c>
      <c r="C3" s="102">
        <v>0</v>
      </c>
      <c r="D3" s="104">
        <f t="shared" ref="D3:H3" si="1">$B3+($C3*D$5)</f>
        <v>18.5</v>
      </c>
      <c r="E3" s="104">
        <f t="shared" si="1"/>
        <v>18.5</v>
      </c>
      <c r="F3" s="104">
        <f t="shared" si="1"/>
        <v>18.5</v>
      </c>
      <c r="G3" s="104">
        <f t="shared" si="1"/>
        <v>18.5</v>
      </c>
      <c r="H3" s="104">
        <f t="shared" si="1"/>
        <v>18.5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</row>
    <row r="4" spans="1:30" ht="15.75" customHeight="1" x14ac:dyDescent="0.25">
      <c r="A4" s="149"/>
      <c r="B4" s="102">
        <v>43.2</v>
      </c>
      <c r="C4" s="102">
        <v>59.2</v>
      </c>
      <c r="D4" s="104">
        <f t="shared" ref="D4:H4" si="2">$B4+($C4*D$5)</f>
        <v>60.368000000000002</v>
      </c>
      <c r="E4" s="104">
        <f t="shared" si="2"/>
        <v>65.103999999999999</v>
      </c>
      <c r="F4" s="104">
        <f t="shared" si="2"/>
        <v>82.272000000000006</v>
      </c>
      <c r="G4" s="104">
        <f t="shared" si="2"/>
        <v>92.927999999999997</v>
      </c>
      <c r="H4" s="104">
        <f t="shared" si="2"/>
        <v>100.06752</v>
      </c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</row>
    <row r="5" spans="1:30" ht="18.5" customHeight="1" x14ac:dyDescent="0.25">
      <c r="A5" s="154" t="s">
        <v>60</v>
      </c>
      <c r="B5" s="149"/>
      <c r="C5" s="149"/>
      <c r="D5" s="105">
        <v>0.28999999999999998</v>
      </c>
      <c r="E5" s="105">
        <v>0.37</v>
      </c>
      <c r="F5" s="105">
        <v>0.66</v>
      </c>
      <c r="G5" s="105">
        <v>0.84</v>
      </c>
      <c r="H5" s="105">
        <v>0.96060000000000001</v>
      </c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</row>
    <row r="6" spans="1:30" ht="15.75" customHeight="1" x14ac:dyDescent="0.25">
      <c r="A6" s="153" t="s">
        <v>61</v>
      </c>
      <c r="B6" s="100" t="s">
        <v>62</v>
      </c>
      <c r="C6" s="101" t="s">
        <v>63</v>
      </c>
      <c r="D6" s="100" t="s">
        <v>64</v>
      </c>
      <c r="E6" s="100" t="s">
        <v>65</v>
      </c>
      <c r="F6" s="100" t="s">
        <v>66</v>
      </c>
      <c r="G6" s="100" t="s">
        <v>67</v>
      </c>
      <c r="H6" s="100" t="s">
        <v>68</v>
      </c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</row>
    <row r="7" spans="1:30" ht="15.75" customHeight="1" x14ac:dyDescent="0.25">
      <c r="A7" s="149"/>
      <c r="B7" s="102">
        <v>20.7</v>
      </c>
      <c r="C7" s="102">
        <v>59.2</v>
      </c>
      <c r="D7" s="104">
        <f t="shared" ref="D7:H7" si="3">$B7+($C7*D$5)</f>
        <v>37.867999999999995</v>
      </c>
      <c r="E7" s="104">
        <f t="shared" si="3"/>
        <v>42.603999999999999</v>
      </c>
      <c r="F7" s="104">
        <f t="shared" si="3"/>
        <v>59.772000000000006</v>
      </c>
      <c r="G7" s="104">
        <f t="shared" si="3"/>
        <v>70.427999999999997</v>
      </c>
      <c r="H7" s="104">
        <f t="shared" si="3"/>
        <v>77.567520000000002</v>
      </c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</row>
    <row r="8" spans="1:30" ht="15.75" customHeight="1" x14ac:dyDescent="0.25">
      <c r="A8" s="149"/>
      <c r="B8" s="102">
        <f>AVERAGE(B7,B9)</f>
        <v>46.6</v>
      </c>
      <c r="C8" s="102">
        <f t="shared" ref="C8:H8" si="4">AVERAGE(C7,C9)</f>
        <v>29.6</v>
      </c>
      <c r="D8" s="104">
        <f t="shared" si="4"/>
        <v>55.183999999999997</v>
      </c>
      <c r="E8" s="104">
        <f t="shared" si="4"/>
        <v>57.552</v>
      </c>
      <c r="F8" s="104">
        <f t="shared" si="4"/>
        <v>66.135999999999996</v>
      </c>
      <c r="G8" s="104">
        <f t="shared" si="4"/>
        <v>71.463999999999999</v>
      </c>
      <c r="H8" s="104">
        <f t="shared" si="4"/>
        <v>75.033760000000001</v>
      </c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</row>
    <row r="9" spans="1:30" ht="15.75" customHeight="1" x14ac:dyDescent="0.25">
      <c r="A9" s="149"/>
      <c r="B9" s="102">
        <v>72.5</v>
      </c>
      <c r="C9" s="102">
        <v>0</v>
      </c>
      <c r="D9" s="104">
        <f t="shared" ref="D9:H9" si="5">$B9+($C9*D$5)</f>
        <v>72.5</v>
      </c>
      <c r="E9" s="104">
        <f t="shared" si="5"/>
        <v>72.5</v>
      </c>
      <c r="F9" s="104">
        <f t="shared" si="5"/>
        <v>72.5</v>
      </c>
      <c r="G9" s="104">
        <f t="shared" si="5"/>
        <v>72.5</v>
      </c>
      <c r="H9" s="104">
        <f t="shared" si="5"/>
        <v>72.5</v>
      </c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</row>
    <row r="10" spans="1:30" ht="32" customHeight="1" x14ac:dyDescent="0.25">
      <c r="A10" s="154" t="s">
        <v>69</v>
      </c>
      <c r="B10" s="151"/>
      <c r="C10" s="102" t="s">
        <v>70</v>
      </c>
      <c r="D10" s="102">
        <v>0.1</v>
      </c>
      <c r="E10" s="106" t="s">
        <v>71</v>
      </c>
      <c r="F10" s="102">
        <v>0.19</v>
      </c>
      <c r="G10" s="102" t="s">
        <v>72</v>
      </c>
      <c r="H10" s="102">
        <v>1.9E-2</v>
      </c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</row>
    <row r="11" spans="1:30" ht="27" customHeight="1" x14ac:dyDescent="0.25">
      <c r="A11" s="106"/>
      <c r="B11" s="99" t="s">
        <v>168</v>
      </c>
      <c r="C11" s="106" t="s">
        <v>73</v>
      </c>
      <c r="D11" s="148" t="s">
        <v>2</v>
      </c>
      <c r="E11" s="149"/>
      <c r="F11" s="149"/>
      <c r="G11" s="148" t="s">
        <v>32</v>
      </c>
      <c r="H11" s="149"/>
      <c r="I11" s="149"/>
      <c r="J11" s="148" t="s">
        <v>33</v>
      </c>
      <c r="K11" s="149"/>
      <c r="L11" s="149"/>
      <c r="M11" s="148" t="s">
        <v>7</v>
      </c>
      <c r="N11" s="149"/>
      <c r="O11" s="149"/>
      <c r="P11" s="148" t="s">
        <v>74</v>
      </c>
      <c r="Q11" s="149"/>
      <c r="R11" s="149"/>
      <c r="S11" s="148" t="s">
        <v>35</v>
      </c>
      <c r="T11" s="149"/>
      <c r="U11" s="149"/>
      <c r="V11" s="148" t="s">
        <v>36</v>
      </c>
      <c r="W11" s="149"/>
      <c r="X11" s="149"/>
      <c r="Y11" s="148" t="s">
        <v>37</v>
      </c>
      <c r="Z11" s="149"/>
      <c r="AA11" s="149"/>
      <c r="AB11" s="148" t="s">
        <v>6</v>
      </c>
      <c r="AC11" s="149"/>
      <c r="AD11" s="149"/>
    </row>
    <row r="12" spans="1:30" ht="15.75" customHeight="1" x14ac:dyDescent="0.25">
      <c r="A12" s="150" t="s">
        <v>75</v>
      </c>
      <c r="B12" s="152" t="s">
        <v>76</v>
      </c>
      <c r="C12" s="107" t="s">
        <v>2</v>
      </c>
      <c r="D12" s="102">
        <v>450</v>
      </c>
      <c r="E12" s="102">
        <v>0</v>
      </c>
      <c r="F12" s="102">
        <v>0</v>
      </c>
      <c r="G12" s="102">
        <v>670</v>
      </c>
      <c r="H12" s="102">
        <v>0</v>
      </c>
      <c r="I12" s="102">
        <v>0</v>
      </c>
      <c r="J12" s="102">
        <v>750</v>
      </c>
      <c r="K12" s="102">
        <v>0</v>
      </c>
      <c r="L12" s="102">
        <v>0</v>
      </c>
      <c r="M12" s="102">
        <v>830</v>
      </c>
      <c r="N12" s="102">
        <v>0</v>
      </c>
      <c r="O12" s="102">
        <v>0</v>
      </c>
      <c r="P12" s="102">
        <v>1300</v>
      </c>
      <c r="Q12" s="102">
        <v>0</v>
      </c>
      <c r="R12" s="102">
        <v>0</v>
      </c>
      <c r="S12" s="102">
        <v>3350</v>
      </c>
      <c r="T12" s="102">
        <v>0</v>
      </c>
      <c r="U12" s="102">
        <v>0</v>
      </c>
      <c r="V12" s="102">
        <v>420</v>
      </c>
      <c r="W12" s="102">
        <v>20500</v>
      </c>
      <c r="X12" s="102">
        <v>500</v>
      </c>
      <c r="Y12" s="102">
        <v>420</v>
      </c>
      <c r="Z12" s="102">
        <v>12230</v>
      </c>
      <c r="AA12" s="102">
        <v>1000</v>
      </c>
      <c r="AB12" s="102">
        <v>420</v>
      </c>
      <c r="AC12" s="102">
        <v>13400</v>
      </c>
      <c r="AD12" s="102">
        <v>550</v>
      </c>
    </row>
    <row r="13" spans="1:30" ht="15.75" customHeight="1" x14ac:dyDescent="0.25">
      <c r="A13" s="149"/>
      <c r="B13" s="149"/>
      <c r="C13" s="107" t="s">
        <v>32</v>
      </c>
      <c r="D13" s="102">
        <v>670</v>
      </c>
      <c r="E13" s="102">
        <v>0</v>
      </c>
      <c r="F13" s="102">
        <v>0</v>
      </c>
      <c r="G13" s="102">
        <v>190</v>
      </c>
      <c r="H13" s="102">
        <v>0</v>
      </c>
      <c r="I13" s="102">
        <v>0</v>
      </c>
      <c r="J13" s="102">
        <v>230</v>
      </c>
      <c r="K13" s="102">
        <v>0</v>
      </c>
      <c r="L13" s="102">
        <v>0</v>
      </c>
      <c r="M13" s="102">
        <v>350</v>
      </c>
      <c r="N13" s="102">
        <v>0</v>
      </c>
      <c r="O13" s="102">
        <v>0</v>
      </c>
      <c r="P13" s="102">
        <v>800</v>
      </c>
      <c r="Q13" s="102">
        <v>0</v>
      </c>
      <c r="R13" s="102">
        <v>0</v>
      </c>
      <c r="S13" s="102">
        <v>2880</v>
      </c>
      <c r="T13" s="102">
        <v>0</v>
      </c>
      <c r="U13" s="102">
        <v>0</v>
      </c>
      <c r="V13" s="102">
        <v>300</v>
      </c>
      <c r="W13" s="102">
        <v>20500</v>
      </c>
      <c r="X13" s="102">
        <v>500</v>
      </c>
      <c r="Y13" s="102">
        <v>300</v>
      </c>
      <c r="Z13" s="102">
        <v>12230</v>
      </c>
      <c r="AA13" s="102">
        <v>1000</v>
      </c>
      <c r="AB13" s="102">
        <v>300</v>
      </c>
      <c r="AC13" s="102">
        <v>13400</v>
      </c>
      <c r="AD13" s="102">
        <v>550</v>
      </c>
    </row>
    <row r="14" spans="1:30" ht="15.75" customHeight="1" x14ac:dyDescent="0.25">
      <c r="A14" s="149"/>
      <c r="B14" s="149"/>
      <c r="C14" s="107" t="s">
        <v>33</v>
      </c>
      <c r="D14" s="102">
        <v>750</v>
      </c>
      <c r="E14" s="102">
        <v>0</v>
      </c>
      <c r="F14" s="102">
        <v>0</v>
      </c>
      <c r="G14" s="102">
        <v>230</v>
      </c>
      <c r="H14" s="102">
        <v>0</v>
      </c>
      <c r="I14" s="102">
        <v>0</v>
      </c>
      <c r="J14" s="102">
        <v>150</v>
      </c>
      <c r="K14" s="102">
        <v>0</v>
      </c>
      <c r="L14" s="102">
        <v>0</v>
      </c>
      <c r="M14" s="102">
        <v>250</v>
      </c>
      <c r="N14" s="102">
        <v>0</v>
      </c>
      <c r="O14" s="102">
        <v>0</v>
      </c>
      <c r="P14" s="102">
        <v>700</v>
      </c>
      <c r="Q14" s="102">
        <v>0</v>
      </c>
      <c r="R14" s="102">
        <v>0</v>
      </c>
      <c r="S14" s="102">
        <v>2750</v>
      </c>
      <c r="T14" s="102">
        <v>0</v>
      </c>
      <c r="U14" s="102">
        <v>0</v>
      </c>
      <c r="V14" s="102">
        <v>270</v>
      </c>
      <c r="W14" s="102">
        <v>20500</v>
      </c>
      <c r="X14" s="102">
        <v>500</v>
      </c>
      <c r="Y14" s="102">
        <v>270</v>
      </c>
      <c r="Z14" s="102">
        <v>12230</v>
      </c>
      <c r="AA14" s="102">
        <v>1000</v>
      </c>
      <c r="AB14" s="102">
        <v>270</v>
      </c>
      <c r="AC14" s="102">
        <v>13400</v>
      </c>
      <c r="AD14" s="102">
        <v>550</v>
      </c>
    </row>
    <row r="15" spans="1:30" ht="15.75" customHeight="1" x14ac:dyDescent="0.25">
      <c r="A15" s="149"/>
      <c r="B15" s="149"/>
      <c r="C15" s="107" t="s">
        <v>7</v>
      </c>
      <c r="D15" s="102">
        <v>830</v>
      </c>
      <c r="E15" s="102">
        <v>0</v>
      </c>
      <c r="F15" s="102">
        <v>0</v>
      </c>
      <c r="G15" s="102">
        <v>350</v>
      </c>
      <c r="H15" s="102">
        <v>0</v>
      </c>
      <c r="I15" s="102">
        <v>0</v>
      </c>
      <c r="J15" s="102">
        <v>250</v>
      </c>
      <c r="K15" s="102">
        <v>0</v>
      </c>
      <c r="L15" s="102">
        <v>0</v>
      </c>
      <c r="M15" s="102">
        <v>120</v>
      </c>
      <c r="N15" s="102">
        <v>0</v>
      </c>
      <c r="O15" s="102">
        <v>0</v>
      </c>
      <c r="P15" s="102">
        <v>570</v>
      </c>
      <c r="Q15" s="102">
        <v>0</v>
      </c>
      <c r="R15" s="102">
        <v>0</v>
      </c>
      <c r="S15" s="102">
        <v>2650</v>
      </c>
      <c r="T15" s="102">
        <v>0</v>
      </c>
      <c r="U15" s="102">
        <v>0</v>
      </c>
      <c r="V15" s="102">
        <v>350</v>
      </c>
      <c r="W15" s="102">
        <v>20500</v>
      </c>
      <c r="X15" s="102">
        <v>500</v>
      </c>
      <c r="Y15" s="102">
        <v>350</v>
      </c>
      <c r="Z15" s="102">
        <v>12230</v>
      </c>
      <c r="AA15" s="102">
        <v>1000</v>
      </c>
      <c r="AB15" s="102">
        <v>350</v>
      </c>
      <c r="AC15" s="102">
        <v>13400</v>
      </c>
      <c r="AD15" s="102">
        <v>550</v>
      </c>
    </row>
    <row r="16" spans="1:30" ht="15.75" customHeight="1" x14ac:dyDescent="0.25">
      <c r="A16" s="149"/>
      <c r="B16" s="149"/>
      <c r="C16" s="107" t="s">
        <v>34</v>
      </c>
      <c r="D16" s="102">
        <v>1300</v>
      </c>
      <c r="E16" s="102">
        <v>0</v>
      </c>
      <c r="F16" s="102">
        <v>0</v>
      </c>
      <c r="G16" s="102">
        <v>800</v>
      </c>
      <c r="H16" s="102">
        <v>0</v>
      </c>
      <c r="I16" s="102">
        <v>0</v>
      </c>
      <c r="J16" s="102">
        <v>700</v>
      </c>
      <c r="K16" s="102">
        <v>0</v>
      </c>
      <c r="L16" s="102">
        <v>0</v>
      </c>
      <c r="M16" s="102">
        <v>570</v>
      </c>
      <c r="N16" s="102">
        <v>0</v>
      </c>
      <c r="O16" s="102">
        <v>0</v>
      </c>
      <c r="P16" s="102">
        <v>500</v>
      </c>
      <c r="Q16" s="102">
        <v>0</v>
      </c>
      <c r="R16" s="102">
        <v>0</v>
      </c>
      <c r="S16" s="102">
        <v>2200</v>
      </c>
      <c r="T16" s="102">
        <v>0</v>
      </c>
      <c r="U16" s="102">
        <v>0</v>
      </c>
      <c r="V16" s="102">
        <v>250</v>
      </c>
      <c r="W16" s="102">
        <v>19500</v>
      </c>
      <c r="X16" s="102">
        <v>500</v>
      </c>
      <c r="Y16" s="102">
        <v>250</v>
      </c>
      <c r="Z16" s="102">
        <v>19500</v>
      </c>
      <c r="AA16" s="102">
        <v>1000</v>
      </c>
      <c r="AB16" s="102">
        <v>250</v>
      </c>
      <c r="AC16" s="102">
        <v>19500</v>
      </c>
      <c r="AD16" s="102">
        <v>550</v>
      </c>
    </row>
    <row r="17" spans="1:30" ht="15.75" customHeight="1" x14ac:dyDescent="0.25">
      <c r="A17" s="149"/>
      <c r="B17" s="149"/>
      <c r="C17" s="107" t="s">
        <v>35</v>
      </c>
      <c r="D17" s="102">
        <v>3350</v>
      </c>
      <c r="E17" s="102">
        <v>0</v>
      </c>
      <c r="F17" s="102">
        <v>0</v>
      </c>
      <c r="G17" s="102">
        <v>2880</v>
      </c>
      <c r="H17" s="102">
        <v>0</v>
      </c>
      <c r="I17" s="102">
        <v>0</v>
      </c>
      <c r="J17" s="102">
        <v>2750</v>
      </c>
      <c r="K17" s="102">
        <v>0</v>
      </c>
      <c r="L17" s="102">
        <v>0</v>
      </c>
      <c r="M17" s="102">
        <v>2650</v>
      </c>
      <c r="N17" s="102">
        <v>0</v>
      </c>
      <c r="O17" s="102">
        <v>0</v>
      </c>
      <c r="P17" s="102">
        <v>2200</v>
      </c>
      <c r="Q17" s="102">
        <v>0</v>
      </c>
      <c r="R17" s="102">
        <v>0</v>
      </c>
      <c r="S17" s="102">
        <v>3000</v>
      </c>
      <c r="T17" s="102">
        <v>0</v>
      </c>
      <c r="U17" s="102">
        <v>0</v>
      </c>
      <c r="V17" s="102">
        <v>2000</v>
      </c>
      <c r="W17" s="102">
        <v>19900</v>
      </c>
      <c r="X17" s="102">
        <v>500</v>
      </c>
      <c r="Y17" s="102">
        <v>2000</v>
      </c>
      <c r="Z17" s="102">
        <v>11700</v>
      </c>
      <c r="AA17" s="102">
        <v>1000</v>
      </c>
      <c r="AB17" s="102">
        <v>2000</v>
      </c>
      <c r="AC17" s="102">
        <v>12900</v>
      </c>
      <c r="AD17" s="102">
        <v>550</v>
      </c>
    </row>
    <row r="18" spans="1:30" ht="15.75" customHeight="1" x14ac:dyDescent="0.25">
      <c r="A18" s="149"/>
      <c r="B18" s="149"/>
      <c r="C18" s="107" t="s">
        <v>36</v>
      </c>
      <c r="D18" s="102">
        <v>500</v>
      </c>
      <c r="E18" s="102">
        <v>20500</v>
      </c>
      <c r="F18" s="102">
        <v>420</v>
      </c>
      <c r="G18" s="102">
        <v>500</v>
      </c>
      <c r="H18" s="102">
        <v>20500</v>
      </c>
      <c r="I18" s="102">
        <v>300</v>
      </c>
      <c r="J18" s="102">
        <v>500</v>
      </c>
      <c r="K18" s="102">
        <v>20500</v>
      </c>
      <c r="L18" s="102">
        <v>270</v>
      </c>
      <c r="M18" s="102">
        <v>500</v>
      </c>
      <c r="N18" s="102">
        <v>20500</v>
      </c>
      <c r="O18" s="102">
        <v>350</v>
      </c>
      <c r="P18" s="102">
        <v>500</v>
      </c>
      <c r="Q18" s="102">
        <v>19500</v>
      </c>
      <c r="R18" s="102">
        <v>250</v>
      </c>
      <c r="S18" s="102">
        <v>500</v>
      </c>
      <c r="T18" s="102">
        <v>19900</v>
      </c>
      <c r="U18" s="102">
        <v>2000</v>
      </c>
      <c r="V18" s="102">
        <v>1500</v>
      </c>
      <c r="W18" s="102">
        <v>0</v>
      </c>
      <c r="X18" s="102">
        <v>0</v>
      </c>
      <c r="Y18" s="102">
        <v>500</v>
      </c>
      <c r="Z18" s="102">
        <v>9100</v>
      </c>
      <c r="AA18" s="102">
        <v>1000</v>
      </c>
      <c r="AB18" s="102">
        <v>500</v>
      </c>
      <c r="AC18" s="102">
        <v>13500</v>
      </c>
      <c r="AD18" s="102">
        <v>550</v>
      </c>
    </row>
    <row r="19" spans="1:30" ht="15.75" customHeight="1" x14ac:dyDescent="0.25">
      <c r="A19" s="149"/>
      <c r="B19" s="149"/>
      <c r="C19" s="107" t="s">
        <v>37</v>
      </c>
      <c r="D19" s="102">
        <v>1000</v>
      </c>
      <c r="E19" s="102">
        <v>12230</v>
      </c>
      <c r="F19" s="102">
        <v>420</v>
      </c>
      <c r="G19" s="102">
        <v>1000</v>
      </c>
      <c r="H19" s="102">
        <v>12230</v>
      </c>
      <c r="I19" s="102">
        <v>300</v>
      </c>
      <c r="J19" s="102">
        <v>1000</v>
      </c>
      <c r="K19" s="102">
        <v>12230</v>
      </c>
      <c r="L19" s="102">
        <v>270</v>
      </c>
      <c r="M19" s="102">
        <v>1000</v>
      </c>
      <c r="N19" s="102">
        <v>12230</v>
      </c>
      <c r="O19" s="102">
        <v>350</v>
      </c>
      <c r="P19" s="102">
        <v>1000</v>
      </c>
      <c r="Q19" s="102">
        <v>19500</v>
      </c>
      <c r="R19" s="102">
        <v>250</v>
      </c>
      <c r="S19" s="102">
        <v>1000</v>
      </c>
      <c r="T19" s="102">
        <v>11700</v>
      </c>
      <c r="U19" s="102">
        <v>2000</v>
      </c>
      <c r="V19" s="102">
        <v>1000</v>
      </c>
      <c r="W19" s="102">
        <v>9100</v>
      </c>
      <c r="X19" s="102">
        <v>500</v>
      </c>
      <c r="Y19" s="102">
        <v>1500</v>
      </c>
      <c r="Z19" s="102">
        <v>0</v>
      </c>
      <c r="AA19" s="102">
        <v>0</v>
      </c>
      <c r="AB19" s="102">
        <v>1000</v>
      </c>
      <c r="AC19" s="102">
        <v>7100</v>
      </c>
      <c r="AD19" s="102">
        <v>550</v>
      </c>
    </row>
    <row r="20" spans="1:30" ht="15.75" customHeight="1" x14ac:dyDescent="0.25">
      <c r="A20" s="151"/>
      <c r="B20" s="151"/>
      <c r="C20" s="107" t="s">
        <v>6</v>
      </c>
      <c r="D20" s="102">
        <v>550</v>
      </c>
      <c r="E20" s="102">
        <v>13400</v>
      </c>
      <c r="F20" s="102">
        <v>420</v>
      </c>
      <c r="G20" s="102">
        <v>550</v>
      </c>
      <c r="H20" s="102">
        <v>13400</v>
      </c>
      <c r="I20" s="102">
        <v>300</v>
      </c>
      <c r="J20" s="102">
        <v>550</v>
      </c>
      <c r="K20" s="102">
        <v>13400</v>
      </c>
      <c r="L20" s="102">
        <v>270</v>
      </c>
      <c r="M20" s="102">
        <v>550</v>
      </c>
      <c r="N20" s="102">
        <v>13400</v>
      </c>
      <c r="O20" s="102">
        <v>350</v>
      </c>
      <c r="P20" s="102">
        <v>500</v>
      </c>
      <c r="Q20" s="102">
        <v>19500</v>
      </c>
      <c r="R20" s="102">
        <v>250</v>
      </c>
      <c r="S20" s="102">
        <v>550</v>
      </c>
      <c r="T20" s="102">
        <v>12900</v>
      </c>
      <c r="U20" s="102">
        <v>2000</v>
      </c>
      <c r="V20" s="102">
        <v>550</v>
      </c>
      <c r="W20" s="102">
        <v>13500</v>
      </c>
      <c r="X20" s="102">
        <v>500</v>
      </c>
      <c r="Y20" s="102">
        <v>550</v>
      </c>
      <c r="Z20" s="102">
        <v>7100</v>
      </c>
      <c r="AA20" s="102">
        <v>1000</v>
      </c>
      <c r="AB20" s="102">
        <v>1000</v>
      </c>
      <c r="AC20" s="102">
        <v>0</v>
      </c>
      <c r="AD20" s="102">
        <v>0</v>
      </c>
    </row>
    <row r="21" spans="1:30" ht="15.75" customHeight="1" x14ac:dyDescent="0.25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</row>
    <row r="22" spans="1:30" ht="15.75" customHeight="1" x14ac:dyDescent="0.2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</row>
    <row r="23" spans="1:30" ht="15.75" customHeight="1" x14ac:dyDescent="0.25">
      <c r="A23" s="102"/>
      <c r="B23" s="102" t="s">
        <v>77</v>
      </c>
      <c r="C23" s="102" t="s">
        <v>78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</row>
    <row r="24" spans="1:30" ht="15.75" customHeight="1" x14ac:dyDescent="0.35">
      <c r="A24" s="108" t="s">
        <v>2</v>
      </c>
      <c r="B24" s="102" t="s">
        <v>79</v>
      </c>
      <c r="C24" s="109" t="s">
        <v>80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</row>
    <row r="25" spans="1:30" ht="15.75" customHeight="1" x14ac:dyDescent="0.35">
      <c r="A25" s="108" t="s">
        <v>32</v>
      </c>
      <c r="B25" s="102" t="s">
        <v>81</v>
      </c>
      <c r="C25" s="109" t="s">
        <v>82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</row>
    <row r="26" spans="1:30" ht="15.75" customHeight="1" x14ac:dyDescent="0.35">
      <c r="A26" s="108" t="s">
        <v>33</v>
      </c>
      <c r="B26" s="102" t="s">
        <v>83</v>
      </c>
      <c r="C26" s="109" t="s">
        <v>84</v>
      </c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</row>
    <row r="27" spans="1:30" ht="15.75" customHeight="1" x14ac:dyDescent="0.35">
      <c r="A27" s="108" t="s">
        <v>7</v>
      </c>
      <c r="B27" s="102" t="s">
        <v>85</v>
      </c>
      <c r="C27" s="109" t="s">
        <v>86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</row>
    <row r="28" spans="1:30" ht="15.75" customHeight="1" x14ac:dyDescent="0.25">
      <c r="A28" s="108" t="s">
        <v>34</v>
      </c>
      <c r="B28" s="102" t="s">
        <v>87</v>
      </c>
      <c r="C28" s="107" t="s">
        <v>74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</row>
    <row r="29" spans="1:30" ht="15.75" customHeight="1" x14ac:dyDescent="0.25">
      <c r="A29" s="108" t="s">
        <v>35</v>
      </c>
      <c r="B29" s="102" t="s">
        <v>88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</row>
    <row r="30" spans="1:30" ht="15.75" customHeight="1" x14ac:dyDescent="0.25">
      <c r="A30" s="108" t="s">
        <v>36</v>
      </c>
      <c r="B30" s="102" t="s">
        <v>89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</row>
    <row r="31" spans="1:30" ht="15.75" customHeight="1" x14ac:dyDescent="0.25">
      <c r="A31" s="108" t="s">
        <v>37</v>
      </c>
      <c r="B31" s="102" t="s">
        <v>90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</row>
    <row r="32" spans="1:30" ht="15.75" customHeight="1" x14ac:dyDescent="0.25">
      <c r="A32" s="107" t="s">
        <v>6</v>
      </c>
      <c r="B32" s="102" t="s">
        <v>91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</row>
    <row r="33" spans="1:30" ht="15.75" customHeight="1" x14ac:dyDescent="0.25">
      <c r="A33" s="102" t="s">
        <v>92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</row>
    <row r="34" spans="1:30" ht="15.75" customHeight="1" x14ac:dyDescent="0.25">
      <c r="A34" s="107" t="s">
        <v>103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</row>
    <row r="35" spans="1:30" ht="15.75" customHeight="1" x14ac:dyDescent="0.25">
      <c r="A35" s="107" t="s">
        <v>104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</row>
    <row r="36" spans="1:30" ht="12.5" x14ac:dyDescent="0.25">
      <c r="A36" s="107" t="s">
        <v>93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</row>
    <row r="37" spans="1:30" ht="12.5" x14ac:dyDescent="0.25">
      <c r="A37" s="107" t="s">
        <v>94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</row>
    <row r="38" spans="1:30" ht="12.5" x14ac:dyDescent="0.25">
      <c r="A38" s="107" t="s">
        <v>95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</row>
    <row r="39" spans="1:30" ht="12.5" x14ac:dyDescent="0.25">
      <c r="A39" s="107" t="s">
        <v>96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</row>
    <row r="40" spans="1:30" ht="12.5" x14ac:dyDescent="0.25">
      <c r="A40" s="107" t="s">
        <v>97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</row>
    <row r="41" spans="1:30" ht="12.5" x14ac:dyDescent="0.2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</row>
    <row r="42" spans="1:30" ht="12.5" x14ac:dyDescent="0.2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</row>
    <row r="43" spans="1:30" ht="12.5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</row>
    <row r="44" spans="1:30" ht="12.5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</row>
    <row r="45" spans="1:30" ht="12.5" x14ac:dyDescent="0.2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</row>
    <row r="46" spans="1:30" ht="12.5" x14ac:dyDescent="0.2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</row>
    <row r="47" spans="1:30" ht="12.5" x14ac:dyDescent="0.2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</row>
    <row r="48" spans="1:30" ht="12.5" x14ac:dyDescent="0.2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</row>
    <row r="49" spans="1:30" ht="12.5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</row>
    <row r="50" spans="1:30" ht="12.5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</row>
    <row r="51" spans="1:30" ht="12.5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</row>
    <row r="52" spans="1:30" ht="12.5" x14ac:dyDescent="0.2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</row>
    <row r="53" spans="1:30" ht="12.5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</row>
    <row r="54" spans="1:30" ht="12.5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</row>
    <row r="55" spans="1:30" ht="12.5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</row>
    <row r="56" spans="1:30" ht="12.5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</row>
    <row r="57" spans="1:30" ht="12.5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</row>
    <row r="58" spans="1:30" ht="12.5" x14ac:dyDescent="0.2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</row>
    <row r="59" spans="1:30" ht="12.5" x14ac:dyDescent="0.2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</row>
    <row r="60" spans="1:30" ht="12.5" x14ac:dyDescent="0.2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</row>
    <row r="61" spans="1:30" ht="12.5" x14ac:dyDescent="0.2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</row>
    <row r="62" spans="1:30" ht="12.5" x14ac:dyDescent="0.2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</row>
    <row r="63" spans="1:30" ht="12.5" x14ac:dyDescent="0.2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</row>
    <row r="64" spans="1:30" ht="12.5" x14ac:dyDescent="0.2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</row>
    <row r="65" spans="1:30" ht="12.5" x14ac:dyDescent="0.2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</row>
    <row r="66" spans="1:30" ht="12.5" x14ac:dyDescent="0.2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</row>
    <row r="67" spans="1:30" ht="12.5" x14ac:dyDescent="0.2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</row>
    <row r="68" spans="1:30" ht="12.5" x14ac:dyDescent="0.2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</row>
    <row r="69" spans="1:30" ht="12.5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</row>
    <row r="70" spans="1:30" ht="12.5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</row>
    <row r="71" spans="1:30" ht="12.5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</row>
    <row r="72" spans="1:30" ht="12.5" x14ac:dyDescent="0.2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</row>
    <row r="73" spans="1:30" ht="12.5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</row>
    <row r="74" spans="1:30" ht="12.5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</row>
    <row r="75" spans="1:30" ht="12.5" x14ac:dyDescent="0.2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</row>
    <row r="76" spans="1:30" ht="12.5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</row>
    <row r="77" spans="1:30" ht="12.5" x14ac:dyDescent="0.2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</row>
    <row r="78" spans="1:30" ht="12.5" x14ac:dyDescent="0.2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</row>
    <row r="79" spans="1:30" ht="12.5" x14ac:dyDescent="0.2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</row>
    <row r="80" spans="1:30" ht="12.5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</row>
    <row r="81" spans="1:30" ht="12.5" x14ac:dyDescent="0.2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</row>
    <row r="82" spans="1:30" ht="12.5" x14ac:dyDescent="0.2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</row>
    <row r="83" spans="1:30" ht="12.5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</row>
    <row r="84" spans="1:30" ht="12.5" x14ac:dyDescent="0.2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</row>
    <row r="85" spans="1:30" ht="12.5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</row>
    <row r="86" spans="1:30" ht="12.5" x14ac:dyDescent="0.2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</row>
    <row r="87" spans="1:30" ht="12.5" x14ac:dyDescent="0.2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</row>
    <row r="88" spans="1:30" ht="12.5" x14ac:dyDescent="0.2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</row>
    <row r="89" spans="1:30" ht="12.5" x14ac:dyDescent="0.2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</row>
    <row r="90" spans="1:30" ht="12.5" x14ac:dyDescent="0.2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</row>
    <row r="91" spans="1:30" ht="12.5" x14ac:dyDescent="0.2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</row>
    <row r="92" spans="1:30" ht="12.5" x14ac:dyDescent="0.2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</row>
    <row r="93" spans="1:30" ht="12.5" x14ac:dyDescent="0.25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</row>
    <row r="94" spans="1:30" ht="12.5" x14ac:dyDescent="0.25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</row>
    <row r="95" spans="1:30" ht="12.5" x14ac:dyDescent="0.25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</row>
    <row r="96" spans="1:30" ht="12.5" x14ac:dyDescent="0.2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</row>
    <row r="97" spans="1:30" ht="12.5" x14ac:dyDescent="0.2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</row>
    <row r="98" spans="1:30" ht="12.5" x14ac:dyDescent="0.25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</row>
    <row r="99" spans="1:30" ht="12.5" x14ac:dyDescent="0.25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</row>
    <row r="100" spans="1:30" ht="12.5" x14ac:dyDescent="0.25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</row>
    <row r="101" spans="1:30" ht="12.5" x14ac:dyDescent="0.25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</row>
    <row r="102" spans="1:30" ht="12.5" x14ac:dyDescent="0.25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</row>
    <row r="103" spans="1:30" ht="12.5" x14ac:dyDescent="0.25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</row>
    <row r="104" spans="1:30" ht="12.5" x14ac:dyDescent="0.25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</row>
    <row r="105" spans="1:30" ht="12.5" x14ac:dyDescent="0.2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</row>
    <row r="106" spans="1:30" ht="12.5" x14ac:dyDescent="0.25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</row>
    <row r="107" spans="1:30" ht="12.5" x14ac:dyDescent="0.2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</row>
    <row r="108" spans="1:30" ht="12.5" x14ac:dyDescent="0.25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</row>
    <row r="109" spans="1:30" ht="12.5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</row>
    <row r="110" spans="1:30" ht="12.5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</row>
    <row r="111" spans="1:30" ht="12.5" x14ac:dyDescent="0.25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</row>
    <row r="112" spans="1:30" ht="12.5" x14ac:dyDescent="0.25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</row>
    <row r="113" spans="1:30" ht="12.5" x14ac:dyDescent="0.25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</row>
    <row r="114" spans="1:30" ht="12.5" x14ac:dyDescent="0.25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</row>
    <row r="115" spans="1:30" ht="12.5" x14ac:dyDescent="0.25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</row>
    <row r="116" spans="1:30" ht="12.5" x14ac:dyDescent="0.2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</row>
    <row r="117" spans="1:30" ht="12.5" x14ac:dyDescent="0.25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</row>
    <row r="118" spans="1:30" ht="12.5" x14ac:dyDescent="0.25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</row>
    <row r="119" spans="1:30" ht="12.5" x14ac:dyDescent="0.25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</row>
    <row r="120" spans="1:30" ht="12.5" x14ac:dyDescent="0.25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</row>
    <row r="121" spans="1:30" ht="12.5" x14ac:dyDescent="0.25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</row>
    <row r="122" spans="1:30" ht="12.5" x14ac:dyDescent="0.25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</row>
    <row r="123" spans="1:30" ht="12.5" x14ac:dyDescent="0.25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</row>
    <row r="124" spans="1:30" ht="12.5" x14ac:dyDescent="0.25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</row>
    <row r="125" spans="1:30" ht="12.5" x14ac:dyDescent="0.25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</row>
    <row r="126" spans="1:30" ht="12.5" x14ac:dyDescent="0.25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</row>
    <row r="127" spans="1:30" ht="12.5" x14ac:dyDescent="0.25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</row>
    <row r="128" spans="1:30" ht="12.5" x14ac:dyDescent="0.25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</row>
    <row r="129" spans="1:30" ht="12.5" x14ac:dyDescent="0.25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</row>
    <row r="130" spans="1:30" ht="12.5" x14ac:dyDescent="0.25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</row>
    <row r="131" spans="1:30" ht="12.5" x14ac:dyDescent="0.25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</row>
    <row r="132" spans="1:30" ht="12.5" x14ac:dyDescent="0.25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</row>
    <row r="133" spans="1:30" ht="12.5" x14ac:dyDescent="0.25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</row>
    <row r="134" spans="1:30" ht="12.5" x14ac:dyDescent="0.25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</row>
    <row r="135" spans="1:30" ht="12.5" x14ac:dyDescent="0.25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</row>
    <row r="136" spans="1:30" ht="12.5" x14ac:dyDescent="0.25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</row>
    <row r="137" spans="1:30" ht="12.5" x14ac:dyDescent="0.25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</row>
    <row r="138" spans="1:30" ht="12.5" x14ac:dyDescent="0.25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</row>
    <row r="139" spans="1:30" ht="12.5" x14ac:dyDescent="0.25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</row>
    <row r="140" spans="1:30" ht="12.5" x14ac:dyDescent="0.25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</row>
    <row r="141" spans="1:30" ht="12.5" x14ac:dyDescent="0.25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</row>
    <row r="142" spans="1:30" ht="12.5" x14ac:dyDescent="0.25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</row>
    <row r="143" spans="1:30" ht="12.5" x14ac:dyDescent="0.25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</row>
    <row r="144" spans="1:30" ht="12.5" x14ac:dyDescent="0.25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</row>
    <row r="145" spans="1:30" ht="12.5" x14ac:dyDescent="0.25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</row>
    <row r="146" spans="1:30" ht="12.5" x14ac:dyDescent="0.25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</row>
    <row r="147" spans="1:30" ht="12.5" x14ac:dyDescent="0.25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</row>
    <row r="148" spans="1:30" ht="12.5" x14ac:dyDescent="0.25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</row>
    <row r="149" spans="1:30" ht="12.5" x14ac:dyDescent="0.25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</row>
    <row r="150" spans="1:30" ht="12.5" x14ac:dyDescent="0.25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</row>
    <row r="151" spans="1:30" ht="12.5" x14ac:dyDescent="0.25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</row>
    <row r="152" spans="1:30" ht="12.5" x14ac:dyDescent="0.25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</row>
    <row r="153" spans="1:30" ht="12.5" x14ac:dyDescent="0.25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</row>
    <row r="154" spans="1:30" ht="12.5" x14ac:dyDescent="0.25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</row>
    <row r="155" spans="1:30" ht="12.5" x14ac:dyDescent="0.25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</row>
    <row r="156" spans="1:30" ht="12.5" x14ac:dyDescent="0.25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</row>
    <row r="157" spans="1:30" ht="12.5" x14ac:dyDescent="0.25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</row>
    <row r="158" spans="1:30" ht="12.5" x14ac:dyDescent="0.25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</row>
    <row r="159" spans="1:30" ht="12.5" x14ac:dyDescent="0.25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</row>
    <row r="160" spans="1:30" ht="12.5" x14ac:dyDescent="0.25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</row>
    <row r="161" spans="1:30" ht="12.5" x14ac:dyDescent="0.25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</row>
    <row r="162" spans="1:30" ht="12.5" x14ac:dyDescent="0.25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</row>
    <row r="163" spans="1:30" ht="12.5" x14ac:dyDescent="0.25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</row>
    <row r="164" spans="1:30" ht="12.5" x14ac:dyDescent="0.25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</row>
    <row r="165" spans="1:30" ht="12.5" x14ac:dyDescent="0.25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</row>
    <row r="166" spans="1:30" ht="12.5" x14ac:dyDescent="0.25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</row>
    <row r="167" spans="1:30" ht="12.5" x14ac:dyDescent="0.25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</row>
    <row r="168" spans="1:30" ht="12.5" x14ac:dyDescent="0.25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</row>
    <row r="169" spans="1:30" ht="12.5" x14ac:dyDescent="0.25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</row>
    <row r="170" spans="1:30" ht="12.5" x14ac:dyDescent="0.25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</row>
    <row r="171" spans="1:30" ht="12.5" x14ac:dyDescent="0.25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</row>
    <row r="172" spans="1:30" ht="12.5" x14ac:dyDescent="0.25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</row>
    <row r="173" spans="1:30" ht="12.5" x14ac:dyDescent="0.25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</row>
    <row r="174" spans="1:30" ht="12.5" x14ac:dyDescent="0.25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</row>
    <row r="175" spans="1:30" ht="12.5" x14ac:dyDescent="0.25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</row>
    <row r="176" spans="1:30" ht="12.5" x14ac:dyDescent="0.25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</row>
    <row r="177" spans="1:30" ht="12.5" x14ac:dyDescent="0.25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</row>
    <row r="178" spans="1:30" ht="12.5" x14ac:dyDescent="0.25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</row>
    <row r="179" spans="1:30" ht="12.5" x14ac:dyDescent="0.25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</row>
    <row r="180" spans="1:30" ht="12.5" x14ac:dyDescent="0.25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</row>
    <row r="181" spans="1:30" ht="12.5" x14ac:dyDescent="0.25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</row>
    <row r="182" spans="1:30" ht="12.5" x14ac:dyDescent="0.25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</row>
    <row r="183" spans="1:30" ht="12.5" x14ac:dyDescent="0.25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</row>
    <row r="184" spans="1:30" ht="12.5" x14ac:dyDescent="0.25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</row>
    <row r="185" spans="1:30" ht="12.5" x14ac:dyDescent="0.25">
      <c r="A185" s="102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</row>
    <row r="186" spans="1:30" ht="12.5" x14ac:dyDescent="0.25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</row>
    <row r="187" spans="1:30" ht="12.5" x14ac:dyDescent="0.25">
      <c r="A187" s="10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</row>
    <row r="188" spans="1:30" ht="12.5" x14ac:dyDescent="0.25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</row>
    <row r="189" spans="1:30" ht="12.5" x14ac:dyDescent="0.25">
      <c r="A189" s="10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</row>
    <row r="190" spans="1:30" ht="12.5" x14ac:dyDescent="0.25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</row>
    <row r="191" spans="1:30" ht="12.5" x14ac:dyDescent="0.25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</row>
    <row r="192" spans="1:30" ht="12.5" x14ac:dyDescent="0.25">
      <c r="A192" s="10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</row>
    <row r="193" spans="1:30" ht="12.5" x14ac:dyDescent="0.25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</row>
    <row r="194" spans="1:30" ht="12.5" x14ac:dyDescent="0.25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</row>
    <row r="195" spans="1:30" ht="12.5" x14ac:dyDescent="0.25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</row>
    <row r="196" spans="1:30" ht="12.5" x14ac:dyDescent="0.25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</row>
    <row r="197" spans="1:30" ht="12.5" x14ac:dyDescent="0.25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</row>
    <row r="198" spans="1:30" ht="12.5" x14ac:dyDescent="0.25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</row>
    <row r="199" spans="1:30" ht="12.5" x14ac:dyDescent="0.25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</row>
    <row r="200" spans="1:30" ht="12.5" x14ac:dyDescent="0.25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</row>
    <row r="201" spans="1:30" ht="12.5" x14ac:dyDescent="0.25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</row>
    <row r="202" spans="1:30" ht="12.5" x14ac:dyDescent="0.25">
      <c r="A202" s="10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</row>
    <row r="203" spans="1:30" ht="12.5" x14ac:dyDescent="0.25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</row>
    <row r="204" spans="1:30" ht="12.5" x14ac:dyDescent="0.25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</row>
    <row r="205" spans="1:30" ht="12.5" x14ac:dyDescent="0.25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</row>
    <row r="206" spans="1:30" ht="12.5" x14ac:dyDescent="0.25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</row>
    <row r="207" spans="1:30" ht="12.5" x14ac:dyDescent="0.25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</row>
    <row r="208" spans="1:30" ht="12.5" x14ac:dyDescent="0.25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</row>
    <row r="209" spans="1:30" ht="12.5" x14ac:dyDescent="0.25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</row>
    <row r="210" spans="1:30" ht="12.5" x14ac:dyDescent="0.25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</row>
    <row r="211" spans="1:30" ht="12.5" x14ac:dyDescent="0.25">
      <c r="A211" s="102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</row>
    <row r="212" spans="1:30" ht="12.5" x14ac:dyDescent="0.25">
      <c r="A212" s="10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</row>
    <row r="213" spans="1:30" ht="12.5" x14ac:dyDescent="0.25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</row>
    <row r="214" spans="1:30" ht="12.5" x14ac:dyDescent="0.25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</row>
    <row r="215" spans="1:30" ht="12.5" x14ac:dyDescent="0.25">
      <c r="A215" s="102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</row>
    <row r="216" spans="1:30" ht="12.5" x14ac:dyDescent="0.25">
      <c r="A216" s="102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</row>
    <row r="217" spans="1:30" ht="12.5" x14ac:dyDescent="0.25">
      <c r="A217" s="10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</row>
    <row r="218" spans="1:30" ht="12.5" x14ac:dyDescent="0.25">
      <c r="A218" s="102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</row>
    <row r="219" spans="1:30" ht="12.5" x14ac:dyDescent="0.25">
      <c r="A219" s="102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</row>
    <row r="220" spans="1:30" ht="12.5" x14ac:dyDescent="0.25">
      <c r="A220" s="10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</row>
    <row r="221" spans="1:30" ht="12.5" x14ac:dyDescent="0.25">
      <c r="A221" s="102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</row>
    <row r="222" spans="1:30" ht="12.5" x14ac:dyDescent="0.25">
      <c r="A222" s="10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</row>
    <row r="223" spans="1:30" ht="12.5" x14ac:dyDescent="0.25">
      <c r="A223" s="102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</row>
    <row r="224" spans="1:30" ht="12.5" x14ac:dyDescent="0.25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</row>
    <row r="225" spans="1:30" ht="12.5" x14ac:dyDescent="0.25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</row>
    <row r="226" spans="1:30" ht="12.5" x14ac:dyDescent="0.25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</row>
    <row r="227" spans="1:30" ht="12.5" x14ac:dyDescent="0.25">
      <c r="A227" s="10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</row>
    <row r="228" spans="1:30" ht="12.5" x14ac:dyDescent="0.25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</row>
    <row r="229" spans="1:30" ht="12.5" x14ac:dyDescent="0.25">
      <c r="A229" s="10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</row>
    <row r="230" spans="1:30" ht="12.5" x14ac:dyDescent="0.25">
      <c r="A230" s="10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</row>
    <row r="231" spans="1:30" ht="12.5" x14ac:dyDescent="0.25">
      <c r="A231" s="10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</row>
    <row r="232" spans="1:30" ht="12.5" x14ac:dyDescent="0.25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</row>
    <row r="233" spans="1:30" ht="12.5" x14ac:dyDescent="0.25">
      <c r="A233" s="102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</row>
    <row r="234" spans="1:30" ht="12.5" x14ac:dyDescent="0.25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</row>
    <row r="235" spans="1:30" ht="12.5" x14ac:dyDescent="0.25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</row>
    <row r="236" spans="1:30" ht="12.5" x14ac:dyDescent="0.25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</row>
    <row r="237" spans="1:30" ht="12.5" x14ac:dyDescent="0.25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</row>
    <row r="238" spans="1:30" ht="12.5" x14ac:dyDescent="0.25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</row>
    <row r="239" spans="1:30" ht="12.5" x14ac:dyDescent="0.25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</row>
    <row r="240" spans="1:30" ht="12.5" x14ac:dyDescent="0.25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</row>
    <row r="241" spans="1:30" ht="12.5" x14ac:dyDescent="0.25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</row>
    <row r="242" spans="1:30" ht="12.5" x14ac:dyDescent="0.25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</row>
    <row r="243" spans="1:30" ht="12.5" x14ac:dyDescent="0.25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</row>
    <row r="244" spans="1:30" ht="12.5" x14ac:dyDescent="0.25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</row>
    <row r="245" spans="1:30" ht="12.5" x14ac:dyDescent="0.25">
      <c r="A245" s="10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</row>
    <row r="246" spans="1:30" ht="12.5" x14ac:dyDescent="0.25">
      <c r="A246" s="10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</row>
    <row r="247" spans="1:30" ht="12.5" x14ac:dyDescent="0.25">
      <c r="A247" s="10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</row>
    <row r="248" spans="1:30" ht="12.5" x14ac:dyDescent="0.25">
      <c r="A248" s="10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</row>
    <row r="249" spans="1:30" ht="12.5" x14ac:dyDescent="0.25">
      <c r="A249" s="10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</row>
    <row r="250" spans="1:30" ht="12.5" x14ac:dyDescent="0.25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</row>
    <row r="251" spans="1:30" ht="12.5" x14ac:dyDescent="0.25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</row>
    <row r="252" spans="1:30" ht="12.5" x14ac:dyDescent="0.25">
      <c r="A252" s="10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</row>
    <row r="253" spans="1:30" ht="12.5" x14ac:dyDescent="0.25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</row>
    <row r="254" spans="1:30" ht="12.5" x14ac:dyDescent="0.25">
      <c r="A254" s="102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</row>
    <row r="255" spans="1:30" ht="12.5" x14ac:dyDescent="0.25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</row>
    <row r="256" spans="1:30" ht="12.5" x14ac:dyDescent="0.25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</row>
    <row r="257" spans="1:30" ht="12.5" x14ac:dyDescent="0.25">
      <c r="A257" s="10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</row>
    <row r="258" spans="1:30" ht="12.5" x14ac:dyDescent="0.25">
      <c r="A258" s="10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</row>
    <row r="259" spans="1:30" ht="12.5" x14ac:dyDescent="0.25">
      <c r="A259" s="10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</row>
    <row r="260" spans="1:30" ht="12.5" x14ac:dyDescent="0.25">
      <c r="A260" s="10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</row>
    <row r="261" spans="1:30" ht="12.5" x14ac:dyDescent="0.25">
      <c r="A261" s="102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</row>
    <row r="262" spans="1:30" ht="12.5" x14ac:dyDescent="0.25">
      <c r="A262" s="10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</row>
    <row r="263" spans="1:30" ht="12.5" x14ac:dyDescent="0.25">
      <c r="A263" s="102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</row>
    <row r="264" spans="1:30" ht="12.5" x14ac:dyDescent="0.25">
      <c r="A264" s="102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</row>
    <row r="265" spans="1:30" ht="12.5" x14ac:dyDescent="0.25">
      <c r="A265" s="102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</row>
    <row r="266" spans="1:30" ht="12.5" x14ac:dyDescent="0.25">
      <c r="A266" s="10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</row>
    <row r="267" spans="1:30" ht="12.5" x14ac:dyDescent="0.25">
      <c r="A267" s="10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</row>
    <row r="268" spans="1:30" ht="12.5" x14ac:dyDescent="0.25">
      <c r="A268" s="102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</row>
    <row r="269" spans="1:30" ht="12.5" x14ac:dyDescent="0.25">
      <c r="A269" s="10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</row>
    <row r="270" spans="1:30" ht="12.5" x14ac:dyDescent="0.25">
      <c r="A270" s="102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</row>
    <row r="271" spans="1:30" ht="12.5" x14ac:dyDescent="0.25">
      <c r="A271" s="10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</row>
    <row r="272" spans="1:30" ht="12.5" x14ac:dyDescent="0.25">
      <c r="A272" s="102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</row>
    <row r="273" spans="1:30" ht="12.5" x14ac:dyDescent="0.25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</row>
    <row r="274" spans="1:30" ht="12.5" x14ac:dyDescent="0.25">
      <c r="A274" s="102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</row>
    <row r="275" spans="1:30" ht="12.5" x14ac:dyDescent="0.25">
      <c r="A275" s="102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</row>
    <row r="276" spans="1:30" ht="12.5" x14ac:dyDescent="0.25">
      <c r="A276" s="102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</row>
    <row r="277" spans="1:30" ht="12.5" x14ac:dyDescent="0.25">
      <c r="A277" s="102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</row>
    <row r="278" spans="1:30" ht="12.5" x14ac:dyDescent="0.25">
      <c r="A278" s="102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</row>
    <row r="279" spans="1:30" ht="12.5" x14ac:dyDescent="0.25">
      <c r="A279" s="10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</row>
    <row r="280" spans="1:30" ht="12.5" x14ac:dyDescent="0.25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</row>
    <row r="281" spans="1:30" ht="12.5" x14ac:dyDescent="0.25">
      <c r="A281" s="10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</row>
    <row r="282" spans="1:30" ht="12.5" x14ac:dyDescent="0.25">
      <c r="A282" s="102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</row>
    <row r="283" spans="1:30" ht="12.5" x14ac:dyDescent="0.25">
      <c r="A283" s="10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</row>
    <row r="284" spans="1:30" ht="12.5" x14ac:dyDescent="0.25">
      <c r="A284" s="10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</row>
    <row r="285" spans="1:30" ht="12.5" x14ac:dyDescent="0.25">
      <c r="A285" s="102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</row>
    <row r="286" spans="1:30" ht="12.5" x14ac:dyDescent="0.25">
      <c r="A286" s="102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</row>
    <row r="287" spans="1:30" ht="12.5" x14ac:dyDescent="0.25">
      <c r="A287" s="102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</row>
    <row r="288" spans="1:30" ht="12.5" x14ac:dyDescent="0.25">
      <c r="A288" s="102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</row>
    <row r="289" spans="1:30" ht="12.5" x14ac:dyDescent="0.25">
      <c r="A289" s="102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</row>
    <row r="290" spans="1:30" ht="12.5" x14ac:dyDescent="0.25">
      <c r="A290" s="102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</row>
    <row r="291" spans="1:30" ht="12.5" x14ac:dyDescent="0.25">
      <c r="A291" s="102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</row>
    <row r="292" spans="1:30" ht="12.5" x14ac:dyDescent="0.25">
      <c r="A292" s="102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</row>
    <row r="293" spans="1:30" ht="12.5" x14ac:dyDescent="0.25">
      <c r="A293" s="102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</row>
    <row r="294" spans="1:30" ht="12.5" x14ac:dyDescent="0.25">
      <c r="A294" s="102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</row>
    <row r="295" spans="1:30" ht="12.5" x14ac:dyDescent="0.25">
      <c r="A295" s="102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</row>
    <row r="296" spans="1:30" ht="12.5" x14ac:dyDescent="0.25">
      <c r="A296" s="102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</row>
    <row r="297" spans="1:30" ht="12.5" x14ac:dyDescent="0.25">
      <c r="A297" s="102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</row>
    <row r="298" spans="1:30" ht="12.5" x14ac:dyDescent="0.25">
      <c r="A298" s="102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</row>
    <row r="299" spans="1:30" ht="12.5" x14ac:dyDescent="0.25">
      <c r="A299" s="102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</row>
    <row r="300" spans="1:30" ht="12.5" x14ac:dyDescent="0.25">
      <c r="A300" s="102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</row>
    <row r="301" spans="1:30" ht="12.5" x14ac:dyDescent="0.25">
      <c r="A301" s="102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</row>
    <row r="302" spans="1:30" ht="12.5" x14ac:dyDescent="0.25">
      <c r="A302" s="102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</row>
    <row r="303" spans="1:30" ht="12.5" x14ac:dyDescent="0.25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</row>
    <row r="304" spans="1:30" ht="12.5" x14ac:dyDescent="0.25">
      <c r="A304" s="102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</row>
    <row r="305" spans="1:30" ht="12.5" x14ac:dyDescent="0.25">
      <c r="A305" s="102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</row>
    <row r="306" spans="1:30" ht="12.5" x14ac:dyDescent="0.25">
      <c r="A306" s="102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</row>
    <row r="307" spans="1:30" ht="12.5" x14ac:dyDescent="0.25">
      <c r="A307" s="102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</row>
    <row r="308" spans="1:30" ht="12.5" x14ac:dyDescent="0.25">
      <c r="A308" s="102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</row>
    <row r="309" spans="1:30" ht="12.5" x14ac:dyDescent="0.25">
      <c r="A309" s="102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</row>
    <row r="310" spans="1:30" ht="12.5" x14ac:dyDescent="0.25">
      <c r="A310" s="102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</row>
    <row r="311" spans="1:30" ht="12.5" x14ac:dyDescent="0.25">
      <c r="A311" s="102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</row>
    <row r="312" spans="1:30" ht="12.5" x14ac:dyDescent="0.25">
      <c r="A312" s="102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</row>
    <row r="313" spans="1:30" ht="12.5" x14ac:dyDescent="0.25">
      <c r="A313" s="102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</row>
    <row r="314" spans="1:30" ht="12.5" x14ac:dyDescent="0.25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</row>
    <row r="315" spans="1:30" ht="12.5" x14ac:dyDescent="0.25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</row>
    <row r="316" spans="1:30" ht="12.5" x14ac:dyDescent="0.25">
      <c r="A316" s="102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</row>
    <row r="317" spans="1:30" ht="12.5" x14ac:dyDescent="0.25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</row>
    <row r="318" spans="1:30" ht="12.5" x14ac:dyDescent="0.25">
      <c r="A318" s="102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</row>
    <row r="319" spans="1:30" ht="12.5" x14ac:dyDescent="0.25">
      <c r="A319" s="102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</row>
    <row r="320" spans="1:30" ht="12.5" x14ac:dyDescent="0.25">
      <c r="A320" s="102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</row>
    <row r="321" spans="1:30" ht="12.5" x14ac:dyDescent="0.25">
      <c r="A321" s="102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</row>
    <row r="322" spans="1:30" ht="12.5" x14ac:dyDescent="0.25">
      <c r="A322" s="102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</row>
    <row r="323" spans="1:30" ht="12.5" x14ac:dyDescent="0.25">
      <c r="A323" s="102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</row>
    <row r="324" spans="1:30" ht="12.5" x14ac:dyDescent="0.25">
      <c r="A324" s="102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</row>
    <row r="325" spans="1:30" ht="12.5" x14ac:dyDescent="0.25">
      <c r="A325" s="102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</row>
    <row r="326" spans="1:30" ht="12.5" x14ac:dyDescent="0.25">
      <c r="A326" s="102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</row>
    <row r="327" spans="1:30" ht="12.5" x14ac:dyDescent="0.25">
      <c r="A327" s="102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</row>
    <row r="328" spans="1:30" ht="12.5" x14ac:dyDescent="0.25">
      <c r="A328" s="102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</row>
    <row r="329" spans="1:30" ht="12.5" x14ac:dyDescent="0.25">
      <c r="A329" s="102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</row>
    <row r="330" spans="1:30" ht="12.5" x14ac:dyDescent="0.25">
      <c r="A330" s="102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</row>
    <row r="331" spans="1:30" ht="12.5" x14ac:dyDescent="0.25">
      <c r="A331" s="102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</row>
    <row r="332" spans="1:30" ht="12.5" x14ac:dyDescent="0.25">
      <c r="A332" s="102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</row>
    <row r="333" spans="1:30" ht="12.5" x14ac:dyDescent="0.25">
      <c r="A333" s="102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</row>
    <row r="334" spans="1:30" ht="12.5" x14ac:dyDescent="0.25">
      <c r="A334" s="102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</row>
    <row r="335" spans="1:30" ht="12.5" x14ac:dyDescent="0.25">
      <c r="A335" s="102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</row>
    <row r="336" spans="1:30" ht="12.5" x14ac:dyDescent="0.25">
      <c r="A336" s="102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</row>
    <row r="337" spans="1:30" ht="12.5" x14ac:dyDescent="0.25">
      <c r="A337" s="102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</row>
    <row r="338" spans="1:30" ht="12.5" x14ac:dyDescent="0.25">
      <c r="A338" s="102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</row>
    <row r="339" spans="1:30" ht="12.5" x14ac:dyDescent="0.25">
      <c r="A339" s="102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</row>
    <row r="340" spans="1:30" ht="12.5" x14ac:dyDescent="0.25">
      <c r="A340" s="102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</row>
    <row r="341" spans="1:30" ht="12.5" x14ac:dyDescent="0.25">
      <c r="A341" s="102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</row>
    <row r="342" spans="1:30" ht="12.5" x14ac:dyDescent="0.25">
      <c r="A342" s="102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</row>
    <row r="343" spans="1:30" ht="12.5" x14ac:dyDescent="0.25">
      <c r="A343" s="102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</row>
    <row r="344" spans="1:30" ht="12.5" x14ac:dyDescent="0.25">
      <c r="A344" s="102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</row>
    <row r="345" spans="1:30" ht="12.5" x14ac:dyDescent="0.25">
      <c r="A345" s="102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</row>
    <row r="346" spans="1:30" ht="12.5" x14ac:dyDescent="0.25">
      <c r="A346" s="102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</row>
    <row r="347" spans="1:30" ht="12.5" x14ac:dyDescent="0.25">
      <c r="A347" s="102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</row>
    <row r="348" spans="1:30" ht="12.5" x14ac:dyDescent="0.25">
      <c r="A348" s="102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</row>
    <row r="349" spans="1:30" ht="12.5" x14ac:dyDescent="0.25">
      <c r="A349" s="102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</row>
    <row r="350" spans="1:30" ht="12.5" x14ac:dyDescent="0.25">
      <c r="A350" s="102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</row>
    <row r="351" spans="1:30" ht="12.5" x14ac:dyDescent="0.25">
      <c r="A351" s="102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</row>
    <row r="352" spans="1:30" ht="12.5" x14ac:dyDescent="0.25">
      <c r="A352" s="102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</row>
    <row r="353" spans="1:30" ht="12.5" x14ac:dyDescent="0.25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</row>
    <row r="354" spans="1:30" ht="12.5" x14ac:dyDescent="0.25">
      <c r="A354" s="102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</row>
    <row r="355" spans="1:30" ht="12.5" x14ac:dyDescent="0.25">
      <c r="A355" s="102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</row>
    <row r="356" spans="1:30" ht="12.5" x14ac:dyDescent="0.25">
      <c r="A356" s="102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</row>
    <row r="357" spans="1:30" ht="12.5" x14ac:dyDescent="0.25">
      <c r="A357" s="102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</row>
    <row r="358" spans="1:30" ht="12.5" x14ac:dyDescent="0.25">
      <c r="A358" s="102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</row>
    <row r="359" spans="1:30" ht="12.5" x14ac:dyDescent="0.25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</row>
    <row r="360" spans="1:30" ht="12.5" x14ac:dyDescent="0.25">
      <c r="A360" s="102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</row>
    <row r="361" spans="1:30" ht="12.5" x14ac:dyDescent="0.25">
      <c r="A361" s="102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</row>
    <row r="362" spans="1:30" ht="12.5" x14ac:dyDescent="0.25">
      <c r="A362" s="102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</row>
    <row r="363" spans="1:30" ht="12.5" x14ac:dyDescent="0.25">
      <c r="A363" s="102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</row>
    <row r="364" spans="1:30" ht="12.5" x14ac:dyDescent="0.25">
      <c r="A364" s="102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</row>
    <row r="365" spans="1:30" ht="12.5" x14ac:dyDescent="0.25">
      <c r="A365" s="102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</row>
    <row r="366" spans="1:30" ht="12.5" x14ac:dyDescent="0.25">
      <c r="A366" s="102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</row>
    <row r="367" spans="1:30" ht="12.5" x14ac:dyDescent="0.25">
      <c r="A367" s="102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</row>
    <row r="368" spans="1:30" ht="12.5" x14ac:dyDescent="0.25">
      <c r="A368" s="102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</row>
    <row r="369" spans="1:30" ht="12.5" x14ac:dyDescent="0.25">
      <c r="A369" s="102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</row>
    <row r="370" spans="1:30" ht="12.5" x14ac:dyDescent="0.25">
      <c r="A370" s="102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</row>
    <row r="371" spans="1:30" ht="12.5" x14ac:dyDescent="0.25">
      <c r="A371" s="102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</row>
    <row r="372" spans="1:30" ht="12.5" x14ac:dyDescent="0.25">
      <c r="A372" s="102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</row>
    <row r="373" spans="1:30" ht="12.5" x14ac:dyDescent="0.25">
      <c r="A373" s="102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</row>
    <row r="374" spans="1:30" ht="12.5" x14ac:dyDescent="0.25">
      <c r="A374" s="102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</row>
    <row r="375" spans="1:30" ht="12.5" x14ac:dyDescent="0.25">
      <c r="A375" s="102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</row>
    <row r="376" spans="1:30" ht="12.5" x14ac:dyDescent="0.25">
      <c r="A376" s="102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</row>
    <row r="377" spans="1:30" ht="12.5" x14ac:dyDescent="0.25">
      <c r="A377" s="102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</row>
    <row r="378" spans="1:30" ht="12.5" x14ac:dyDescent="0.25">
      <c r="A378" s="102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</row>
    <row r="379" spans="1:30" ht="12.5" x14ac:dyDescent="0.25">
      <c r="A379" s="102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</row>
    <row r="380" spans="1:30" ht="12.5" x14ac:dyDescent="0.25">
      <c r="A380" s="102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</row>
    <row r="381" spans="1:30" ht="12.5" x14ac:dyDescent="0.25">
      <c r="A381" s="102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</row>
    <row r="382" spans="1:30" ht="12.5" x14ac:dyDescent="0.25">
      <c r="A382" s="102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</row>
    <row r="383" spans="1:30" ht="12.5" x14ac:dyDescent="0.25">
      <c r="A383" s="102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</row>
    <row r="384" spans="1:30" ht="12.5" x14ac:dyDescent="0.25">
      <c r="A384" s="102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</row>
    <row r="385" spans="1:30" ht="12.5" x14ac:dyDescent="0.25">
      <c r="A385" s="102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</row>
    <row r="386" spans="1:30" ht="12.5" x14ac:dyDescent="0.25">
      <c r="A386" s="102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</row>
    <row r="387" spans="1:30" ht="12.5" x14ac:dyDescent="0.25">
      <c r="A387" s="102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</row>
    <row r="388" spans="1:30" ht="12.5" x14ac:dyDescent="0.25">
      <c r="A388" s="102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</row>
    <row r="389" spans="1:30" ht="12.5" x14ac:dyDescent="0.25">
      <c r="A389" s="102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</row>
    <row r="390" spans="1:30" ht="12.5" x14ac:dyDescent="0.25">
      <c r="A390" s="102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</row>
    <row r="391" spans="1:30" ht="12.5" x14ac:dyDescent="0.25">
      <c r="A391" s="102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</row>
    <row r="392" spans="1:30" ht="12.5" x14ac:dyDescent="0.25">
      <c r="A392" s="102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</row>
    <row r="393" spans="1:30" ht="12.5" x14ac:dyDescent="0.25">
      <c r="A393" s="102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</row>
    <row r="394" spans="1:30" ht="12.5" x14ac:dyDescent="0.25">
      <c r="A394" s="102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</row>
    <row r="395" spans="1:30" ht="12.5" x14ac:dyDescent="0.25">
      <c r="A395" s="102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</row>
    <row r="396" spans="1:30" ht="12.5" x14ac:dyDescent="0.25">
      <c r="A396" s="102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</row>
    <row r="397" spans="1:30" ht="12.5" x14ac:dyDescent="0.25">
      <c r="A397" s="102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</row>
    <row r="398" spans="1:30" ht="12.5" x14ac:dyDescent="0.25">
      <c r="A398" s="102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</row>
    <row r="399" spans="1:30" ht="12.5" x14ac:dyDescent="0.25">
      <c r="A399" s="102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</row>
    <row r="400" spans="1:30" ht="12.5" x14ac:dyDescent="0.25">
      <c r="A400" s="102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</row>
    <row r="401" spans="1:30" ht="12.5" x14ac:dyDescent="0.25">
      <c r="A401" s="102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</row>
    <row r="402" spans="1:30" ht="12.5" x14ac:dyDescent="0.25">
      <c r="A402" s="102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</row>
    <row r="403" spans="1:30" ht="12.5" x14ac:dyDescent="0.25">
      <c r="A403" s="102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</row>
    <row r="404" spans="1:30" ht="12.5" x14ac:dyDescent="0.25">
      <c r="A404" s="102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</row>
    <row r="405" spans="1:30" ht="12.5" x14ac:dyDescent="0.25">
      <c r="A405" s="102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</row>
    <row r="406" spans="1:30" ht="12.5" x14ac:dyDescent="0.25">
      <c r="A406" s="102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</row>
    <row r="407" spans="1:30" ht="12.5" x14ac:dyDescent="0.25">
      <c r="A407" s="102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</row>
    <row r="408" spans="1:30" ht="12.5" x14ac:dyDescent="0.25">
      <c r="A408" s="102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</row>
    <row r="409" spans="1:30" ht="12.5" x14ac:dyDescent="0.25">
      <c r="A409" s="102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</row>
    <row r="410" spans="1:30" ht="12.5" x14ac:dyDescent="0.25">
      <c r="A410" s="102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</row>
    <row r="411" spans="1:30" ht="12.5" x14ac:dyDescent="0.25">
      <c r="A411" s="102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</row>
    <row r="412" spans="1:30" ht="12.5" x14ac:dyDescent="0.25">
      <c r="A412" s="102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</row>
    <row r="413" spans="1:30" ht="12.5" x14ac:dyDescent="0.25">
      <c r="A413" s="102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</row>
    <row r="414" spans="1:30" ht="12.5" x14ac:dyDescent="0.25">
      <c r="A414" s="102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</row>
    <row r="415" spans="1:30" ht="12.5" x14ac:dyDescent="0.25">
      <c r="A415" s="102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</row>
    <row r="416" spans="1:30" ht="12.5" x14ac:dyDescent="0.25">
      <c r="A416" s="102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</row>
    <row r="417" spans="1:30" ht="12.5" x14ac:dyDescent="0.25">
      <c r="A417" s="102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</row>
    <row r="418" spans="1:30" ht="12.5" x14ac:dyDescent="0.25">
      <c r="A418" s="102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</row>
    <row r="419" spans="1:30" ht="12.5" x14ac:dyDescent="0.25">
      <c r="A419" s="102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</row>
    <row r="420" spans="1:30" ht="12.5" x14ac:dyDescent="0.25">
      <c r="A420" s="102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</row>
    <row r="421" spans="1:30" ht="12.5" x14ac:dyDescent="0.25">
      <c r="A421" s="102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</row>
    <row r="422" spans="1:30" ht="12.5" x14ac:dyDescent="0.25">
      <c r="A422" s="102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</row>
    <row r="423" spans="1:30" ht="12.5" x14ac:dyDescent="0.25">
      <c r="A423" s="102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</row>
    <row r="424" spans="1:30" ht="12.5" x14ac:dyDescent="0.25">
      <c r="A424" s="102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</row>
    <row r="425" spans="1:30" ht="12.5" x14ac:dyDescent="0.25">
      <c r="A425" s="102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</row>
    <row r="426" spans="1:30" ht="12.5" x14ac:dyDescent="0.25">
      <c r="A426" s="102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</row>
    <row r="427" spans="1:30" ht="12.5" x14ac:dyDescent="0.25">
      <c r="A427" s="102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</row>
    <row r="428" spans="1:30" ht="12.5" x14ac:dyDescent="0.25">
      <c r="A428" s="102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</row>
    <row r="429" spans="1:30" ht="12.5" x14ac:dyDescent="0.25">
      <c r="A429" s="102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</row>
    <row r="430" spans="1:30" ht="12.5" x14ac:dyDescent="0.25">
      <c r="A430" s="102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</row>
    <row r="431" spans="1:30" ht="12.5" x14ac:dyDescent="0.25">
      <c r="A431" s="102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</row>
    <row r="432" spans="1:30" ht="12.5" x14ac:dyDescent="0.25">
      <c r="A432" s="102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</row>
    <row r="433" spans="1:30" ht="12.5" x14ac:dyDescent="0.25">
      <c r="A433" s="102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</row>
    <row r="434" spans="1:30" ht="12.5" x14ac:dyDescent="0.25">
      <c r="A434" s="102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</row>
    <row r="435" spans="1:30" ht="12.5" x14ac:dyDescent="0.25">
      <c r="A435" s="102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</row>
    <row r="436" spans="1:30" ht="12.5" x14ac:dyDescent="0.25">
      <c r="A436" s="102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</row>
    <row r="437" spans="1:30" ht="12.5" x14ac:dyDescent="0.25">
      <c r="A437" s="102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</row>
    <row r="438" spans="1:30" ht="12.5" x14ac:dyDescent="0.25">
      <c r="A438" s="102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</row>
    <row r="439" spans="1:30" ht="12.5" x14ac:dyDescent="0.25">
      <c r="A439" s="102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</row>
    <row r="440" spans="1:30" ht="12.5" x14ac:dyDescent="0.25">
      <c r="A440" s="102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</row>
    <row r="441" spans="1:30" ht="12.5" x14ac:dyDescent="0.25">
      <c r="A441" s="102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</row>
    <row r="442" spans="1:30" ht="12.5" x14ac:dyDescent="0.25">
      <c r="A442" s="102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</row>
    <row r="443" spans="1:30" ht="12.5" x14ac:dyDescent="0.25">
      <c r="A443" s="102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</row>
    <row r="444" spans="1:30" ht="12.5" x14ac:dyDescent="0.25">
      <c r="A444" s="102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</row>
    <row r="445" spans="1:30" ht="12.5" x14ac:dyDescent="0.25">
      <c r="A445" s="102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</row>
    <row r="446" spans="1:30" ht="12.5" x14ac:dyDescent="0.25">
      <c r="A446" s="102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</row>
    <row r="447" spans="1:30" ht="12.5" x14ac:dyDescent="0.25">
      <c r="A447" s="102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</row>
    <row r="448" spans="1:30" ht="12.5" x14ac:dyDescent="0.25">
      <c r="A448" s="102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</row>
    <row r="449" spans="1:30" ht="12.5" x14ac:dyDescent="0.25">
      <c r="A449" s="102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</row>
    <row r="450" spans="1:30" ht="12.5" x14ac:dyDescent="0.25">
      <c r="A450" s="102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</row>
    <row r="451" spans="1:30" ht="12.5" x14ac:dyDescent="0.25">
      <c r="A451" s="102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</row>
    <row r="452" spans="1:30" ht="12.5" x14ac:dyDescent="0.25">
      <c r="A452" s="102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</row>
    <row r="453" spans="1:30" ht="12.5" x14ac:dyDescent="0.25">
      <c r="A453" s="102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</row>
    <row r="454" spans="1:30" ht="12.5" x14ac:dyDescent="0.25">
      <c r="A454" s="102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</row>
    <row r="455" spans="1:30" ht="12.5" x14ac:dyDescent="0.25">
      <c r="A455" s="102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</row>
    <row r="456" spans="1:30" ht="12.5" x14ac:dyDescent="0.25">
      <c r="A456" s="102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</row>
    <row r="457" spans="1:30" ht="12.5" x14ac:dyDescent="0.25">
      <c r="A457" s="102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</row>
    <row r="458" spans="1:30" ht="12.5" x14ac:dyDescent="0.25">
      <c r="A458" s="102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</row>
    <row r="459" spans="1:30" ht="12.5" x14ac:dyDescent="0.25">
      <c r="A459" s="102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</row>
    <row r="460" spans="1:30" ht="12.5" x14ac:dyDescent="0.25">
      <c r="A460" s="102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</row>
    <row r="461" spans="1:30" ht="12.5" x14ac:dyDescent="0.25">
      <c r="A461" s="102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</row>
    <row r="462" spans="1:30" ht="12.5" x14ac:dyDescent="0.25">
      <c r="A462" s="102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</row>
    <row r="463" spans="1:30" ht="12.5" x14ac:dyDescent="0.25">
      <c r="A463" s="102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</row>
    <row r="464" spans="1:30" ht="12.5" x14ac:dyDescent="0.25">
      <c r="A464" s="102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</row>
    <row r="465" spans="1:30" ht="12.5" x14ac:dyDescent="0.25">
      <c r="A465" s="102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</row>
    <row r="466" spans="1:30" ht="12.5" x14ac:dyDescent="0.25">
      <c r="A466" s="102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</row>
    <row r="467" spans="1:30" ht="12.5" x14ac:dyDescent="0.25">
      <c r="A467" s="102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</row>
    <row r="468" spans="1:30" ht="12.5" x14ac:dyDescent="0.25">
      <c r="A468" s="102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</row>
    <row r="469" spans="1:30" ht="12.5" x14ac:dyDescent="0.25">
      <c r="A469" s="102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</row>
    <row r="470" spans="1:30" ht="12.5" x14ac:dyDescent="0.25">
      <c r="A470" s="102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</row>
    <row r="471" spans="1:30" ht="12.5" x14ac:dyDescent="0.25">
      <c r="A471" s="102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</row>
    <row r="472" spans="1:30" ht="12.5" x14ac:dyDescent="0.25">
      <c r="A472" s="102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</row>
    <row r="473" spans="1:30" ht="12.5" x14ac:dyDescent="0.25">
      <c r="A473" s="102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</row>
    <row r="474" spans="1:30" ht="12.5" x14ac:dyDescent="0.25">
      <c r="A474" s="102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</row>
    <row r="475" spans="1:30" ht="12.5" x14ac:dyDescent="0.25">
      <c r="A475" s="102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</row>
    <row r="476" spans="1:30" ht="12.5" x14ac:dyDescent="0.25">
      <c r="A476" s="102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</row>
    <row r="477" spans="1:30" ht="12.5" x14ac:dyDescent="0.25">
      <c r="A477" s="102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</row>
    <row r="478" spans="1:30" ht="12.5" x14ac:dyDescent="0.25">
      <c r="A478" s="102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</row>
    <row r="479" spans="1:30" ht="12.5" x14ac:dyDescent="0.25">
      <c r="A479" s="102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</row>
    <row r="480" spans="1:30" ht="12.5" x14ac:dyDescent="0.25">
      <c r="A480" s="102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</row>
    <row r="481" spans="1:30" ht="12.5" x14ac:dyDescent="0.25">
      <c r="A481" s="102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</row>
    <row r="482" spans="1:30" ht="12.5" x14ac:dyDescent="0.25">
      <c r="A482" s="102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</row>
    <row r="483" spans="1:30" ht="12.5" x14ac:dyDescent="0.25">
      <c r="A483" s="102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</row>
    <row r="484" spans="1:30" ht="12.5" x14ac:dyDescent="0.25">
      <c r="A484" s="102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</row>
    <row r="485" spans="1:30" ht="12.5" x14ac:dyDescent="0.25">
      <c r="A485" s="102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</row>
    <row r="486" spans="1:30" ht="12.5" x14ac:dyDescent="0.25">
      <c r="A486" s="102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</row>
    <row r="487" spans="1:30" ht="12.5" x14ac:dyDescent="0.25">
      <c r="A487" s="102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</row>
    <row r="488" spans="1:30" ht="12.5" x14ac:dyDescent="0.25">
      <c r="A488" s="102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</row>
    <row r="489" spans="1:30" ht="12.5" x14ac:dyDescent="0.25">
      <c r="A489" s="102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</row>
    <row r="490" spans="1:30" ht="12.5" x14ac:dyDescent="0.25">
      <c r="A490" s="102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</row>
    <row r="491" spans="1:30" ht="12.5" x14ac:dyDescent="0.25">
      <c r="A491" s="102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</row>
    <row r="492" spans="1:30" ht="12.5" x14ac:dyDescent="0.25">
      <c r="A492" s="102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</row>
    <row r="493" spans="1:30" ht="12.5" x14ac:dyDescent="0.25">
      <c r="A493" s="102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</row>
    <row r="494" spans="1:30" ht="12.5" x14ac:dyDescent="0.25">
      <c r="A494" s="102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</row>
    <row r="495" spans="1:30" ht="12.5" x14ac:dyDescent="0.25">
      <c r="A495" s="102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</row>
    <row r="496" spans="1:30" ht="12.5" x14ac:dyDescent="0.25">
      <c r="A496" s="102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</row>
    <row r="497" spans="1:30" ht="12.5" x14ac:dyDescent="0.25">
      <c r="A497" s="102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</row>
    <row r="498" spans="1:30" ht="12.5" x14ac:dyDescent="0.25">
      <c r="A498" s="102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</row>
    <row r="499" spans="1:30" ht="12.5" x14ac:dyDescent="0.25">
      <c r="A499" s="102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</row>
    <row r="500" spans="1:30" ht="12.5" x14ac:dyDescent="0.25">
      <c r="A500" s="102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</row>
    <row r="501" spans="1:30" ht="12.5" x14ac:dyDescent="0.25">
      <c r="A501" s="102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</row>
    <row r="502" spans="1:30" ht="12.5" x14ac:dyDescent="0.25">
      <c r="A502" s="102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</row>
    <row r="503" spans="1:30" ht="12.5" x14ac:dyDescent="0.25">
      <c r="A503" s="102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</row>
    <row r="504" spans="1:30" ht="12.5" x14ac:dyDescent="0.25">
      <c r="A504" s="102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</row>
    <row r="505" spans="1:30" ht="12.5" x14ac:dyDescent="0.25">
      <c r="A505" s="102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</row>
    <row r="506" spans="1:30" ht="12.5" x14ac:dyDescent="0.25">
      <c r="A506" s="102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</row>
    <row r="507" spans="1:30" ht="12.5" x14ac:dyDescent="0.25">
      <c r="A507" s="102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</row>
    <row r="508" spans="1:30" ht="12.5" x14ac:dyDescent="0.25">
      <c r="A508" s="102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</row>
    <row r="509" spans="1:30" ht="12.5" x14ac:dyDescent="0.25">
      <c r="A509" s="102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</row>
    <row r="510" spans="1:30" ht="12.5" x14ac:dyDescent="0.25">
      <c r="A510" s="102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</row>
    <row r="511" spans="1:30" ht="12.5" x14ac:dyDescent="0.25">
      <c r="A511" s="102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</row>
    <row r="512" spans="1:30" ht="12.5" x14ac:dyDescent="0.25">
      <c r="A512" s="102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</row>
    <row r="513" spans="1:30" ht="12.5" x14ac:dyDescent="0.25">
      <c r="A513" s="102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</row>
    <row r="514" spans="1:30" ht="12.5" x14ac:dyDescent="0.25">
      <c r="A514" s="102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</row>
    <row r="515" spans="1:30" ht="12.5" x14ac:dyDescent="0.25">
      <c r="A515" s="102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</row>
    <row r="516" spans="1:30" ht="12.5" x14ac:dyDescent="0.25">
      <c r="A516" s="102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</row>
    <row r="517" spans="1:30" ht="12.5" x14ac:dyDescent="0.25">
      <c r="A517" s="102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</row>
    <row r="518" spans="1:30" ht="12.5" x14ac:dyDescent="0.25">
      <c r="A518" s="102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</row>
    <row r="519" spans="1:30" ht="12.5" x14ac:dyDescent="0.25">
      <c r="A519" s="102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</row>
    <row r="520" spans="1:30" ht="12.5" x14ac:dyDescent="0.25">
      <c r="A520" s="102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</row>
    <row r="521" spans="1:30" ht="12.5" x14ac:dyDescent="0.25">
      <c r="A521" s="102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</row>
    <row r="522" spans="1:30" ht="12.5" x14ac:dyDescent="0.25">
      <c r="A522" s="102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</row>
    <row r="523" spans="1:30" ht="12.5" x14ac:dyDescent="0.25">
      <c r="A523" s="102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</row>
    <row r="524" spans="1:30" ht="12.5" x14ac:dyDescent="0.25">
      <c r="A524" s="102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</row>
    <row r="525" spans="1:30" ht="12.5" x14ac:dyDescent="0.25">
      <c r="A525" s="102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</row>
    <row r="526" spans="1:30" ht="12.5" x14ac:dyDescent="0.25">
      <c r="A526" s="102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</row>
    <row r="527" spans="1:30" ht="12.5" x14ac:dyDescent="0.25">
      <c r="A527" s="102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</row>
    <row r="528" spans="1:30" ht="12.5" x14ac:dyDescent="0.25">
      <c r="A528" s="102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</row>
    <row r="529" spans="1:30" ht="12.5" x14ac:dyDescent="0.25">
      <c r="A529" s="102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</row>
    <row r="530" spans="1:30" ht="12.5" x14ac:dyDescent="0.25">
      <c r="A530" s="102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</row>
    <row r="531" spans="1:30" ht="12.5" x14ac:dyDescent="0.25">
      <c r="A531" s="102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</row>
    <row r="532" spans="1:30" ht="12.5" x14ac:dyDescent="0.25">
      <c r="A532" s="102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</row>
    <row r="533" spans="1:30" ht="12.5" x14ac:dyDescent="0.25">
      <c r="A533" s="102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</row>
    <row r="534" spans="1:30" ht="12.5" x14ac:dyDescent="0.25">
      <c r="A534" s="102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</row>
    <row r="535" spans="1:30" ht="12.5" x14ac:dyDescent="0.25">
      <c r="A535" s="102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</row>
    <row r="536" spans="1:30" ht="12.5" x14ac:dyDescent="0.25">
      <c r="A536" s="102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</row>
    <row r="537" spans="1:30" ht="12.5" x14ac:dyDescent="0.25">
      <c r="A537" s="102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</row>
    <row r="538" spans="1:30" ht="12.5" x14ac:dyDescent="0.25">
      <c r="A538" s="102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</row>
    <row r="539" spans="1:30" ht="12.5" x14ac:dyDescent="0.25">
      <c r="A539" s="102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</row>
    <row r="540" spans="1:30" ht="12.5" x14ac:dyDescent="0.25">
      <c r="A540" s="102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</row>
    <row r="541" spans="1:30" ht="12.5" x14ac:dyDescent="0.25">
      <c r="A541" s="102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</row>
    <row r="542" spans="1:30" ht="12.5" x14ac:dyDescent="0.25">
      <c r="A542" s="102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</row>
    <row r="543" spans="1:30" ht="12.5" x14ac:dyDescent="0.25">
      <c r="A543" s="102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</row>
    <row r="544" spans="1:30" ht="12.5" x14ac:dyDescent="0.25">
      <c r="A544" s="102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</row>
    <row r="545" spans="1:30" ht="12.5" x14ac:dyDescent="0.25">
      <c r="A545" s="102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</row>
    <row r="546" spans="1:30" ht="12.5" x14ac:dyDescent="0.25">
      <c r="A546" s="102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</row>
    <row r="547" spans="1:30" ht="12.5" x14ac:dyDescent="0.25">
      <c r="A547" s="102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</row>
    <row r="548" spans="1:30" ht="12.5" x14ac:dyDescent="0.25">
      <c r="A548" s="102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</row>
    <row r="549" spans="1:30" ht="12.5" x14ac:dyDescent="0.25">
      <c r="A549" s="102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</row>
    <row r="550" spans="1:30" ht="12.5" x14ac:dyDescent="0.25">
      <c r="A550" s="102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</row>
    <row r="551" spans="1:30" ht="12.5" x14ac:dyDescent="0.25">
      <c r="A551" s="102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</row>
    <row r="552" spans="1:30" ht="12.5" x14ac:dyDescent="0.25">
      <c r="A552" s="102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</row>
    <row r="553" spans="1:30" ht="12.5" x14ac:dyDescent="0.25">
      <c r="A553" s="102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</row>
    <row r="554" spans="1:30" ht="12.5" x14ac:dyDescent="0.25">
      <c r="A554" s="102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</row>
    <row r="555" spans="1:30" ht="12.5" x14ac:dyDescent="0.25">
      <c r="A555" s="102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</row>
    <row r="556" spans="1:30" ht="12.5" x14ac:dyDescent="0.25">
      <c r="A556" s="102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</row>
    <row r="557" spans="1:30" ht="12.5" x14ac:dyDescent="0.25">
      <c r="A557" s="102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</row>
    <row r="558" spans="1:30" ht="12.5" x14ac:dyDescent="0.25">
      <c r="A558" s="102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</row>
    <row r="559" spans="1:30" ht="12.5" x14ac:dyDescent="0.25">
      <c r="A559" s="102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</row>
    <row r="560" spans="1:30" ht="12.5" x14ac:dyDescent="0.25">
      <c r="A560" s="102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</row>
    <row r="561" spans="1:30" ht="12.5" x14ac:dyDescent="0.25">
      <c r="A561" s="102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</row>
    <row r="562" spans="1:30" ht="12.5" x14ac:dyDescent="0.25">
      <c r="A562" s="102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</row>
    <row r="563" spans="1:30" ht="12.5" x14ac:dyDescent="0.25">
      <c r="A563" s="102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</row>
    <row r="564" spans="1:30" ht="12.5" x14ac:dyDescent="0.25">
      <c r="A564" s="102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</row>
    <row r="565" spans="1:30" ht="12.5" x14ac:dyDescent="0.25">
      <c r="A565" s="102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</row>
    <row r="566" spans="1:30" ht="12.5" x14ac:dyDescent="0.25">
      <c r="A566" s="102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</row>
    <row r="567" spans="1:30" ht="12.5" x14ac:dyDescent="0.25">
      <c r="A567" s="102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</row>
    <row r="568" spans="1:30" ht="12.5" x14ac:dyDescent="0.25">
      <c r="A568" s="102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</row>
    <row r="569" spans="1:30" ht="12.5" x14ac:dyDescent="0.25">
      <c r="A569" s="102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</row>
    <row r="570" spans="1:30" ht="12.5" x14ac:dyDescent="0.25">
      <c r="A570" s="102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</row>
    <row r="571" spans="1:30" ht="12.5" x14ac:dyDescent="0.25">
      <c r="A571" s="102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</row>
    <row r="572" spans="1:30" ht="12.5" x14ac:dyDescent="0.25">
      <c r="A572" s="102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</row>
    <row r="573" spans="1:30" ht="12.5" x14ac:dyDescent="0.25">
      <c r="A573" s="102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</row>
    <row r="574" spans="1:30" ht="12.5" x14ac:dyDescent="0.25">
      <c r="A574" s="102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</row>
    <row r="575" spans="1:30" ht="12.5" x14ac:dyDescent="0.25">
      <c r="A575" s="102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</row>
    <row r="576" spans="1:30" ht="12.5" x14ac:dyDescent="0.25">
      <c r="A576" s="102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</row>
    <row r="577" spans="1:30" ht="12.5" x14ac:dyDescent="0.25">
      <c r="A577" s="102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</row>
    <row r="578" spans="1:30" ht="12.5" x14ac:dyDescent="0.25">
      <c r="A578" s="102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</row>
    <row r="579" spans="1:30" ht="12.5" x14ac:dyDescent="0.25">
      <c r="A579" s="102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</row>
    <row r="580" spans="1:30" ht="12.5" x14ac:dyDescent="0.25">
      <c r="A580" s="102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</row>
    <row r="581" spans="1:30" ht="12.5" x14ac:dyDescent="0.25">
      <c r="A581" s="102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</row>
    <row r="582" spans="1:30" ht="12.5" x14ac:dyDescent="0.25">
      <c r="A582" s="102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</row>
    <row r="583" spans="1:30" ht="12.5" x14ac:dyDescent="0.25">
      <c r="A583" s="102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</row>
    <row r="584" spans="1:30" ht="12.5" x14ac:dyDescent="0.25">
      <c r="A584" s="102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</row>
    <row r="585" spans="1:30" ht="12.5" x14ac:dyDescent="0.25">
      <c r="A585" s="102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</row>
    <row r="586" spans="1:30" ht="12.5" x14ac:dyDescent="0.25">
      <c r="A586" s="102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</row>
    <row r="587" spans="1:30" ht="12.5" x14ac:dyDescent="0.25">
      <c r="A587" s="102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</row>
    <row r="588" spans="1:30" ht="12.5" x14ac:dyDescent="0.25">
      <c r="A588" s="102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</row>
    <row r="589" spans="1:30" ht="12.5" x14ac:dyDescent="0.25">
      <c r="A589" s="102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</row>
    <row r="590" spans="1:30" ht="12.5" x14ac:dyDescent="0.25">
      <c r="A590" s="102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</row>
    <row r="591" spans="1:30" ht="12.5" x14ac:dyDescent="0.25">
      <c r="A591" s="102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</row>
    <row r="592" spans="1:30" ht="12.5" x14ac:dyDescent="0.25">
      <c r="A592" s="102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</row>
    <row r="593" spans="1:30" ht="12.5" x14ac:dyDescent="0.25">
      <c r="A593" s="102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</row>
    <row r="594" spans="1:30" ht="12.5" x14ac:dyDescent="0.25">
      <c r="A594" s="102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</row>
    <row r="595" spans="1:30" ht="12.5" x14ac:dyDescent="0.25">
      <c r="A595" s="102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</row>
    <row r="596" spans="1:30" ht="12.5" x14ac:dyDescent="0.25">
      <c r="A596" s="102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</row>
    <row r="597" spans="1:30" ht="12.5" x14ac:dyDescent="0.25">
      <c r="A597" s="102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</row>
    <row r="598" spans="1:30" ht="12.5" x14ac:dyDescent="0.25">
      <c r="A598" s="102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</row>
    <row r="599" spans="1:30" ht="12.5" x14ac:dyDescent="0.25">
      <c r="A599" s="102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</row>
    <row r="600" spans="1:30" ht="12.5" x14ac:dyDescent="0.25">
      <c r="A600" s="102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</row>
    <row r="601" spans="1:30" ht="12.5" x14ac:dyDescent="0.25">
      <c r="A601" s="102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</row>
    <row r="602" spans="1:30" ht="12.5" x14ac:dyDescent="0.25">
      <c r="A602" s="102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</row>
    <row r="603" spans="1:30" ht="12.5" x14ac:dyDescent="0.25">
      <c r="A603" s="102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</row>
    <row r="604" spans="1:30" ht="12.5" x14ac:dyDescent="0.25">
      <c r="A604" s="102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</row>
    <row r="605" spans="1:30" ht="12.5" x14ac:dyDescent="0.25">
      <c r="A605" s="102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</row>
    <row r="606" spans="1:30" ht="12.5" x14ac:dyDescent="0.25">
      <c r="A606" s="102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</row>
    <row r="607" spans="1:30" ht="12.5" x14ac:dyDescent="0.25">
      <c r="A607" s="102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</row>
    <row r="608" spans="1:30" ht="12.5" x14ac:dyDescent="0.25">
      <c r="A608" s="102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</row>
    <row r="609" spans="1:30" ht="12.5" x14ac:dyDescent="0.25">
      <c r="A609" s="102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</row>
    <row r="610" spans="1:30" ht="12.5" x14ac:dyDescent="0.25">
      <c r="A610" s="102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</row>
    <row r="611" spans="1:30" ht="12.5" x14ac:dyDescent="0.25">
      <c r="A611" s="102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</row>
    <row r="612" spans="1:30" ht="12.5" x14ac:dyDescent="0.25">
      <c r="A612" s="102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</row>
    <row r="613" spans="1:30" ht="12.5" x14ac:dyDescent="0.25">
      <c r="A613" s="102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</row>
    <row r="614" spans="1:30" ht="12.5" x14ac:dyDescent="0.25">
      <c r="A614" s="102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</row>
    <row r="615" spans="1:30" ht="12.5" x14ac:dyDescent="0.25">
      <c r="A615" s="102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</row>
    <row r="616" spans="1:30" ht="12.5" x14ac:dyDescent="0.25">
      <c r="A616" s="102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</row>
    <row r="617" spans="1:30" ht="12.5" x14ac:dyDescent="0.25">
      <c r="A617" s="102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</row>
    <row r="618" spans="1:30" ht="12.5" x14ac:dyDescent="0.25">
      <c r="A618" s="102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</row>
    <row r="619" spans="1:30" ht="12.5" x14ac:dyDescent="0.25">
      <c r="A619" s="102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</row>
    <row r="620" spans="1:30" ht="12.5" x14ac:dyDescent="0.25">
      <c r="A620" s="102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</row>
    <row r="621" spans="1:30" ht="12.5" x14ac:dyDescent="0.25">
      <c r="A621" s="102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</row>
    <row r="622" spans="1:30" ht="12.5" x14ac:dyDescent="0.25">
      <c r="A622" s="102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</row>
    <row r="623" spans="1:30" ht="12.5" x14ac:dyDescent="0.25">
      <c r="A623" s="102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</row>
    <row r="624" spans="1:30" ht="12.5" x14ac:dyDescent="0.25">
      <c r="A624" s="102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</row>
    <row r="625" spans="1:30" ht="12.5" x14ac:dyDescent="0.25">
      <c r="A625" s="102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</row>
    <row r="626" spans="1:30" ht="12.5" x14ac:dyDescent="0.25">
      <c r="A626" s="102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</row>
    <row r="627" spans="1:30" ht="12.5" x14ac:dyDescent="0.25">
      <c r="A627" s="102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</row>
    <row r="628" spans="1:30" ht="12.5" x14ac:dyDescent="0.25">
      <c r="A628" s="102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</row>
    <row r="629" spans="1:30" ht="12.5" x14ac:dyDescent="0.25">
      <c r="A629" s="102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</row>
    <row r="630" spans="1:30" ht="12.5" x14ac:dyDescent="0.25">
      <c r="A630" s="102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</row>
    <row r="631" spans="1:30" ht="12.5" x14ac:dyDescent="0.25">
      <c r="A631" s="102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</row>
    <row r="632" spans="1:30" ht="12.5" x14ac:dyDescent="0.25">
      <c r="A632" s="102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</row>
    <row r="633" spans="1:30" ht="12.5" x14ac:dyDescent="0.25">
      <c r="A633" s="102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</row>
    <row r="634" spans="1:30" ht="12.5" x14ac:dyDescent="0.25">
      <c r="A634" s="102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</row>
    <row r="635" spans="1:30" ht="12.5" x14ac:dyDescent="0.25">
      <c r="A635" s="102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</row>
    <row r="636" spans="1:30" ht="12.5" x14ac:dyDescent="0.25">
      <c r="A636" s="102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</row>
    <row r="637" spans="1:30" ht="12.5" x14ac:dyDescent="0.25">
      <c r="A637" s="102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</row>
    <row r="638" spans="1:30" ht="12.5" x14ac:dyDescent="0.25">
      <c r="A638" s="102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</row>
    <row r="639" spans="1:30" ht="12.5" x14ac:dyDescent="0.25">
      <c r="A639" s="102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</row>
    <row r="640" spans="1:30" ht="12.5" x14ac:dyDescent="0.25">
      <c r="A640" s="102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</row>
    <row r="641" spans="1:30" ht="12.5" x14ac:dyDescent="0.25">
      <c r="A641" s="102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</row>
    <row r="642" spans="1:30" ht="12.5" x14ac:dyDescent="0.25">
      <c r="A642" s="102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</row>
    <row r="643" spans="1:30" ht="12.5" x14ac:dyDescent="0.25">
      <c r="A643" s="102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</row>
    <row r="644" spans="1:30" ht="12.5" x14ac:dyDescent="0.25">
      <c r="A644" s="102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</row>
    <row r="645" spans="1:30" ht="12.5" x14ac:dyDescent="0.25">
      <c r="A645" s="102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</row>
    <row r="646" spans="1:30" ht="12.5" x14ac:dyDescent="0.25">
      <c r="A646" s="102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</row>
    <row r="647" spans="1:30" ht="12.5" x14ac:dyDescent="0.25">
      <c r="A647" s="102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</row>
    <row r="648" spans="1:30" ht="12.5" x14ac:dyDescent="0.25">
      <c r="A648" s="102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</row>
    <row r="649" spans="1:30" ht="12.5" x14ac:dyDescent="0.25">
      <c r="A649" s="102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</row>
    <row r="650" spans="1:30" ht="12.5" x14ac:dyDescent="0.25">
      <c r="A650" s="102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</row>
    <row r="651" spans="1:30" ht="12.5" x14ac:dyDescent="0.25">
      <c r="A651" s="102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</row>
    <row r="652" spans="1:30" ht="12.5" x14ac:dyDescent="0.25">
      <c r="A652" s="102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</row>
    <row r="653" spans="1:30" ht="12.5" x14ac:dyDescent="0.25">
      <c r="A653" s="102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</row>
    <row r="654" spans="1:30" ht="12.5" x14ac:dyDescent="0.25">
      <c r="A654" s="102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</row>
    <row r="655" spans="1:30" ht="12.5" x14ac:dyDescent="0.25">
      <c r="A655" s="102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</row>
    <row r="656" spans="1:30" ht="12.5" x14ac:dyDescent="0.25">
      <c r="A656" s="102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</row>
    <row r="657" spans="1:30" ht="12.5" x14ac:dyDescent="0.25">
      <c r="A657" s="102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</row>
    <row r="658" spans="1:30" ht="12.5" x14ac:dyDescent="0.25">
      <c r="A658" s="102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</row>
    <row r="659" spans="1:30" ht="12.5" x14ac:dyDescent="0.25">
      <c r="A659" s="102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</row>
    <row r="660" spans="1:30" ht="12.5" x14ac:dyDescent="0.25">
      <c r="A660" s="102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</row>
    <row r="661" spans="1:30" ht="12.5" x14ac:dyDescent="0.25">
      <c r="A661" s="102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</row>
    <row r="662" spans="1:30" ht="12.5" x14ac:dyDescent="0.25">
      <c r="A662" s="102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</row>
    <row r="663" spans="1:30" ht="12.5" x14ac:dyDescent="0.25">
      <c r="A663" s="102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</row>
    <row r="664" spans="1:30" ht="12.5" x14ac:dyDescent="0.25">
      <c r="A664" s="102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</row>
    <row r="665" spans="1:30" ht="12.5" x14ac:dyDescent="0.25">
      <c r="A665" s="102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</row>
    <row r="666" spans="1:30" ht="12.5" x14ac:dyDescent="0.25">
      <c r="A666" s="102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</row>
    <row r="667" spans="1:30" ht="12.5" x14ac:dyDescent="0.25">
      <c r="A667" s="102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</row>
    <row r="668" spans="1:30" ht="12.5" x14ac:dyDescent="0.25">
      <c r="A668" s="102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</row>
    <row r="669" spans="1:30" ht="12.5" x14ac:dyDescent="0.25">
      <c r="A669" s="102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</row>
    <row r="670" spans="1:30" ht="12.5" x14ac:dyDescent="0.25">
      <c r="A670" s="102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</row>
    <row r="671" spans="1:30" ht="12.5" x14ac:dyDescent="0.25">
      <c r="A671" s="102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</row>
    <row r="672" spans="1:30" ht="12.5" x14ac:dyDescent="0.25">
      <c r="A672" s="102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</row>
    <row r="673" spans="1:30" ht="12.5" x14ac:dyDescent="0.25">
      <c r="A673" s="102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</row>
    <row r="674" spans="1:30" ht="12.5" x14ac:dyDescent="0.25">
      <c r="A674" s="102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</row>
    <row r="675" spans="1:30" ht="12.5" x14ac:dyDescent="0.25">
      <c r="A675" s="102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</row>
    <row r="676" spans="1:30" ht="12.5" x14ac:dyDescent="0.25">
      <c r="A676" s="102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</row>
    <row r="677" spans="1:30" ht="12.5" x14ac:dyDescent="0.25">
      <c r="A677" s="102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</row>
    <row r="678" spans="1:30" ht="12.5" x14ac:dyDescent="0.25">
      <c r="A678" s="102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</row>
    <row r="679" spans="1:30" ht="12.5" x14ac:dyDescent="0.25">
      <c r="A679" s="102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</row>
    <row r="680" spans="1:30" ht="12.5" x14ac:dyDescent="0.25">
      <c r="A680" s="102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</row>
    <row r="681" spans="1:30" ht="12.5" x14ac:dyDescent="0.25">
      <c r="A681" s="102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</row>
    <row r="682" spans="1:30" ht="12.5" x14ac:dyDescent="0.25">
      <c r="A682" s="102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</row>
    <row r="683" spans="1:30" ht="12.5" x14ac:dyDescent="0.25">
      <c r="A683" s="102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</row>
    <row r="684" spans="1:30" ht="12.5" x14ac:dyDescent="0.25">
      <c r="A684" s="102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</row>
    <row r="685" spans="1:30" ht="12.5" x14ac:dyDescent="0.25">
      <c r="A685" s="102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</row>
    <row r="686" spans="1:30" ht="12.5" x14ac:dyDescent="0.25">
      <c r="A686" s="102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</row>
    <row r="687" spans="1:30" ht="12.5" x14ac:dyDescent="0.25">
      <c r="A687" s="102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</row>
    <row r="688" spans="1:30" ht="12.5" x14ac:dyDescent="0.25">
      <c r="A688" s="102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</row>
    <row r="689" spans="1:30" ht="12.5" x14ac:dyDescent="0.25">
      <c r="A689" s="102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</row>
    <row r="690" spans="1:30" ht="12.5" x14ac:dyDescent="0.25">
      <c r="A690" s="102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</row>
    <row r="691" spans="1:30" ht="12.5" x14ac:dyDescent="0.25">
      <c r="A691" s="102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</row>
    <row r="692" spans="1:30" ht="12.5" x14ac:dyDescent="0.25">
      <c r="A692" s="102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</row>
    <row r="693" spans="1:30" ht="12.5" x14ac:dyDescent="0.25">
      <c r="A693" s="102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</row>
    <row r="694" spans="1:30" ht="12.5" x14ac:dyDescent="0.25">
      <c r="A694" s="102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</row>
    <row r="695" spans="1:30" ht="12.5" x14ac:dyDescent="0.25">
      <c r="A695" s="102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</row>
    <row r="696" spans="1:30" ht="12.5" x14ac:dyDescent="0.25">
      <c r="A696" s="102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</row>
    <row r="697" spans="1:30" ht="12.5" x14ac:dyDescent="0.25">
      <c r="A697" s="102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</row>
    <row r="698" spans="1:30" ht="12.5" x14ac:dyDescent="0.25">
      <c r="A698" s="102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</row>
    <row r="699" spans="1:30" ht="12.5" x14ac:dyDescent="0.25">
      <c r="A699" s="102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</row>
    <row r="700" spans="1:30" ht="12.5" x14ac:dyDescent="0.25">
      <c r="A700" s="102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</row>
    <row r="701" spans="1:30" ht="12.5" x14ac:dyDescent="0.25">
      <c r="A701" s="102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</row>
    <row r="702" spans="1:30" ht="12.5" x14ac:dyDescent="0.25">
      <c r="A702" s="102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</row>
    <row r="703" spans="1:30" ht="12.5" x14ac:dyDescent="0.25">
      <c r="A703" s="102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</row>
    <row r="704" spans="1:30" ht="12.5" x14ac:dyDescent="0.25">
      <c r="A704" s="102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</row>
    <row r="705" spans="1:30" ht="12.5" x14ac:dyDescent="0.25">
      <c r="A705" s="102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</row>
    <row r="706" spans="1:30" ht="12.5" x14ac:dyDescent="0.25">
      <c r="A706" s="102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</row>
    <row r="707" spans="1:30" ht="12.5" x14ac:dyDescent="0.25">
      <c r="A707" s="102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</row>
    <row r="708" spans="1:30" ht="12.5" x14ac:dyDescent="0.25">
      <c r="A708" s="102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</row>
    <row r="709" spans="1:30" ht="12.5" x14ac:dyDescent="0.25">
      <c r="A709" s="102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</row>
    <row r="710" spans="1:30" ht="12.5" x14ac:dyDescent="0.25">
      <c r="A710" s="102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</row>
    <row r="711" spans="1:30" ht="12.5" x14ac:dyDescent="0.25">
      <c r="A711" s="102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</row>
    <row r="712" spans="1:30" ht="12.5" x14ac:dyDescent="0.25">
      <c r="A712" s="102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</row>
    <row r="713" spans="1:30" ht="12.5" x14ac:dyDescent="0.25">
      <c r="A713" s="102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</row>
    <row r="714" spans="1:30" ht="12.5" x14ac:dyDescent="0.25">
      <c r="A714" s="102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</row>
    <row r="715" spans="1:30" ht="12.5" x14ac:dyDescent="0.25">
      <c r="A715" s="102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</row>
    <row r="716" spans="1:30" ht="12.5" x14ac:dyDescent="0.25">
      <c r="A716" s="102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</row>
    <row r="717" spans="1:30" ht="12.5" x14ac:dyDescent="0.25">
      <c r="A717" s="102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</row>
    <row r="718" spans="1:30" ht="12.5" x14ac:dyDescent="0.25">
      <c r="A718" s="102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</row>
    <row r="719" spans="1:30" ht="12.5" x14ac:dyDescent="0.25">
      <c r="A719" s="102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</row>
    <row r="720" spans="1:30" ht="12.5" x14ac:dyDescent="0.25">
      <c r="A720" s="102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</row>
    <row r="721" spans="1:30" ht="12.5" x14ac:dyDescent="0.25">
      <c r="A721" s="102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</row>
    <row r="722" spans="1:30" ht="12.5" x14ac:dyDescent="0.25">
      <c r="A722" s="102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</row>
    <row r="723" spans="1:30" ht="12.5" x14ac:dyDescent="0.25">
      <c r="A723" s="102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</row>
    <row r="724" spans="1:30" ht="12.5" x14ac:dyDescent="0.25">
      <c r="A724" s="102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</row>
    <row r="725" spans="1:30" ht="12.5" x14ac:dyDescent="0.25">
      <c r="A725" s="102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</row>
    <row r="726" spans="1:30" ht="12.5" x14ac:dyDescent="0.25">
      <c r="A726" s="102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</row>
    <row r="727" spans="1:30" ht="12.5" x14ac:dyDescent="0.25">
      <c r="A727" s="102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</row>
    <row r="728" spans="1:30" ht="12.5" x14ac:dyDescent="0.25">
      <c r="A728" s="102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</row>
    <row r="729" spans="1:30" ht="12.5" x14ac:dyDescent="0.25">
      <c r="A729" s="102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</row>
    <row r="730" spans="1:30" ht="12.5" x14ac:dyDescent="0.25">
      <c r="A730" s="102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</row>
    <row r="731" spans="1:30" ht="12.5" x14ac:dyDescent="0.25">
      <c r="A731" s="102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</row>
    <row r="732" spans="1:30" ht="12.5" x14ac:dyDescent="0.25">
      <c r="A732" s="102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</row>
    <row r="733" spans="1:30" ht="12.5" x14ac:dyDescent="0.25">
      <c r="A733" s="102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</row>
    <row r="734" spans="1:30" ht="12.5" x14ac:dyDescent="0.25">
      <c r="A734" s="102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</row>
    <row r="735" spans="1:30" ht="12.5" x14ac:dyDescent="0.25">
      <c r="A735" s="102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</row>
    <row r="736" spans="1:30" ht="12.5" x14ac:dyDescent="0.25">
      <c r="A736" s="102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</row>
    <row r="737" spans="1:30" ht="12.5" x14ac:dyDescent="0.25">
      <c r="A737" s="102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</row>
    <row r="738" spans="1:30" ht="12.5" x14ac:dyDescent="0.25">
      <c r="A738" s="102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</row>
    <row r="739" spans="1:30" ht="12.5" x14ac:dyDescent="0.25">
      <c r="A739" s="102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</row>
    <row r="740" spans="1:30" ht="12.5" x14ac:dyDescent="0.25">
      <c r="A740" s="102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</row>
    <row r="741" spans="1:30" ht="12.5" x14ac:dyDescent="0.25">
      <c r="A741" s="102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</row>
    <row r="742" spans="1:30" ht="12.5" x14ac:dyDescent="0.25">
      <c r="A742" s="102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</row>
    <row r="743" spans="1:30" ht="12.5" x14ac:dyDescent="0.25">
      <c r="A743" s="102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</row>
    <row r="744" spans="1:30" ht="12.5" x14ac:dyDescent="0.25">
      <c r="A744" s="102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</row>
    <row r="745" spans="1:30" ht="12.5" x14ac:dyDescent="0.25">
      <c r="A745" s="102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</row>
    <row r="746" spans="1:30" ht="12.5" x14ac:dyDescent="0.25">
      <c r="A746" s="102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</row>
    <row r="747" spans="1:30" ht="12.5" x14ac:dyDescent="0.25">
      <c r="A747" s="102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</row>
    <row r="748" spans="1:30" ht="12.5" x14ac:dyDescent="0.25">
      <c r="A748" s="102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</row>
    <row r="749" spans="1:30" ht="12.5" x14ac:dyDescent="0.25">
      <c r="A749" s="102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</row>
    <row r="750" spans="1:30" ht="12.5" x14ac:dyDescent="0.25">
      <c r="A750" s="102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</row>
    <row r="751" spans="1:30" ht="12.5" x14ac:dyDescent="0.25">
      <c r="A751" s="102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</row>
    <row r="752" spans="1:30" ht="12.5" x14ac:dyDescent="0.25">
      <c r="A752" s="102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</row>
    <row r="753" spans="1:30" ht="12.5" x14ac:dyDescent="0.25">
      <c r="A753" s="102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</row>
    <row r="754" spans="1:30" ht="12.5" x14ac:dyDescent="0.25">
      <c r="A754" s="102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</row>
    <row r="755" spans="1:30" ht="12.5" x14ac:dyDescent="0.25">
      <c r="A755" s="102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</row>
    <row r="756" spans="1:30" ht="12.5" x14ac:dyDescent="0.25">
      <c r="A756" s="102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</row>
    <row r="757" spans="1:30" ht="12.5" x14ac:dyDescent="0.25">
      <c r="A757" s="102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</row>
    <row r="758" spans="1:30" ht="12.5" x14ac:dyDescent="0.25">
      <c r="A758" s="102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</row>
    <row r="759" spans="1:30" ht="12.5" x14ac:dyDescent="0.25">
      <c r="A759" s="102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</row>
    <row r="760" spans="1:30" ht="12.5" x14ac:dyDescent="0.25">
      <c r="A760" s="102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</row>
    <row r="761" spans="1:30" ht="12.5" x14ac:dyDescent="0.25">
      <c r="A761" s="102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</row>
    <row r="762" spans="1:30" ht="12.5" x14ac:dyDescent="0.25">
      <c r="A762" s="102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</row>
    <row r="763" spans="1:30" ht="12.5" x14ac:dyDescent="0.25">
      <c r="A763" s="102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</row>
    <row r="764" spans="1:30" ht="12.5" x14ac:dyDescent="0.25">
      <c r="A764" s="102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</row>
    <row r="765" spans="1:30" ht="12.5" x14ac:dyDescent="0.25">
      <c r="A765" s="102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</row>
    <row r="766" spans="1:30" ht="12.5" x14ac:dyDescent="0.25">
      <c r="A766" s="102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</row>
    <row r="767" spans="1:30" ht="12.5" x14ac:dyDescent="0.25">
      <c r="A767" s="102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</row>
    <row r="768" spans="1:30" ht="12.5" x14ac:dyDescent="0.25">
      <c r="A768" s="102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</row>
    <row r="769" spans="1:30" ht="12.5" x14ac:dyDescent="0.25">
      <c r="A769" s="102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</row>
    <row r="770" spans="1:30" ht="12.5" x14ac:dyDescent="0.25">
      <c r="A770" s="102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</row>
    <row r="771" spans="1:30" ht="12.5" x14ac:dyDescent="0.25">
      <c r="A771" s="102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</row>
    <row r="772" spans="1:30" ht="12.5" x14ac:dyDescent="0.25">
      <c r="A772" s="102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</row>
    <row r="773" spans="1:30" ht="12.5" x14ac:dyDescent="0.25">
      <c r="A773" s="102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</row>
    <row r="774" spans="1:30" ht="12.5" x14ac:dyDescent="0.25">
      <c r="A774" s="102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</row>
    <row r="775" spans="1:30" ht="12.5" x14ac:dyDescent="0.25">
      <c r="A775" s="102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</row>
    <row r="776" spans="1:30" ht="12.5" x14ac:dyDescent="0.25">
      <c r="A776" s="102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</row>
    <row r="777" spans="1:30" ht="12.5" x14ac:dyDescent="0.25">
      <c r="A777" s="102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</row>
    <row r="778" spans="1:30" ht="12.5" x14ac:dyDescent="0.25">
      <c r="A778" s="102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</row>
    <row r="779" spans="1:30" ht="12.5" x14ac:dyDescent="0.25">
      <c r="A779" s="102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</row>
    <row r="780" spans="1:30" ht="12.5" x14ac:dyDescent="0.25">
      <c r="A780" s="102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</row>
    <row r="781" spans="1:30" ht="12.5" x14ac:dyDescent="0.25">
      <c r="A781" s="102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</row>
    <row r="782" spans="1:30" ht="12.5" x14ac:dyDescent="0.25">
      <c r="A782" s="102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</row>
    <row r="783" spans="1:30" ht="12.5" x14ac:dyDescent="0.25">
      <c r="A783" s="102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</row>
    <row r="784" spans="1:30" ht="12.5" x14ac:dyDescent="0.25">
      <c r="A784" s="102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</row>
    <row r="785" spans="1:30" ht="12.5" x14ac:dyDescent="0.25">
      <c r="A785" s="102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</row>
    <row r="786" spans="1:30" ht="12.5" x14ac:dyDescent="0.25">
      <c r="A786" s="102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</row>
    <row r="787" spans="1:30" ht="12.5" x14ac:dyDescent="0.25">
      <c r="A787" s="102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</row>
    <row r="788" spans="1:30" ht="12.5" x14ac:dyDescent="0.25">
      <c r="A788" s="102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</row>
    <row r="789" spans="1:30" ht="12.5" x14ac:dyDescent="0.25">
      <c r="A789" s="102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</row>
    <row r="790" spans="1:30" ht="12.5" x14ac:dyDescent="0.25">
      <c r="A790" s="102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</row>
    <row r="791" spans="1:30" ht="12.5" x14ac:dyDescent="0.25">
      <c r="A791" s="102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</row>
    <row r="792" spans="1:30" ht="12.5" x14ac:dyDescent="0.25">
      <c r="A792" s="102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</row>
    <row r="793" spans="1:30" ht="12.5" x14ac:dyDescent="0.25">
      <c r="A793" s="102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</row>
    <row r="794" spans="1:30" ht="12.5" x14ac:dyDescent="0.25">
      <c r="A794" s="102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</row>
    <row r="795" spans="1:30" ht="12.5" x14ac:dyDescent="0.25">
      <c r="A795" s="102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</row>
    <row r="796" spans="1:30" ht="12.5" x14ac:dyDescent="0.25">
      <c r="A796" s="102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</row>
    <row r="797" spans="1:30" ht="12.5" x14ac:dyDescent="0.25">
      <c r="A797" s="102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</row>
    <row r="798" spans="1:30" ht="12.5" x14ac:dyDescent="0.25">
      <c r="A798" s="102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</row>
    <row r="799" spans="1:30" ht="12.5" x14ac:dyDescent="0.25">
      <c r="A799" s="102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</row>
    <row r="800" spans="1:30" ht="12.5" x14ac:dyDescent="0.25">
      <c r="A800" s="102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</row>
    <row r="801" spans="1:30" ht="12.5" x14ac:dyDescent="0.25">
      <c r="A801" s="102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</row>
    <row r="802" spans="1:30" ht="12.5" x14ac:dyDescent="0.25">
      <c r="A802" s="102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</row>
    <row r="803" spans="1:30" ht="12.5" x14ac:dyDescent="0.25">
      <c r="A803" s="102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</row>
    <row r="804" spans="1:30" ht="12.5" x14ac:dyDescent="0.25">
      <c r="A804" s="102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</row>
    <row r="805" spans="1:30" ht="12.5" x14ac:dyDescent="0.25">
      <c r="A805" s="102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</row>
    <row r="806" spans="1:30" ht="12.5" x14ac:dyDescent="0.25">
      <c r="A806" s="102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</row>
    <row r="807" spans="1:30" ht="12.5" x14ac:dyDescent="0.25">
      <c r="A807" s="102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</row>
    <row r="808" spans="1:30" ht="12.5" x14ac:dyDescent="0.25">
      <c r="A808" s="102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</row>
    <row r="809" spans="1:30" ht="12.5" x14ac:dyDescent="0.25">
      <c r="A809" s="102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</row>
    <row r="810" spans="1:30" ht="12.5" x14ac:dyDescent="0.25">
      <c r="A810" s="102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</row>
    <row r="811" spans="1:30" ht="12.5" x14ac:dyDescent="0.25">
      <c r="A811" s="102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</row>
    <row r="812" spans="1:30" ht="12.5" x14ac:dyDescent="0.25">
      <c r="A812" s="102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</row>
    <row r="813" spans="1:30" ht="12.5" x14ac:dyDescent="0.25">
      <c r="A813" s="102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</row>
    <row r="814" spans="1:30" ht="12.5" x14ac:dyDescent="0.25">
      <c r="A814" s="102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</row>
    <row r="815" spans="1:30" ht="12.5" x14ac:dyDescent="0.25">
      <c r="A815" s="102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</row>
    <row r="816" spans="1:30" ht="12.5" x14ac:dyDescent="0.25">
      <c r="A816" s="102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</row>
    <row r="817" spans="1:30" ht="12.5" x14ac:dyDescent="0.25">
      <c r="A817" s="102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</row>
    <row r="818" spans="1:30" ht="12.5" x14ac:dyDescent="0.25">
      <c r="A818" s="102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</row>
    <row r="819" spans="1:30" ht="12.5" x14ac:dyDescent="0.25">
      <c r="A819" s="102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</row>
    <row r="820" spans="1:30" ht="12.5" x14ac:dyDescent="0.25">
      <c r="A820" s="102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</row>
    <row r="821" spans="1:30" ht="12.5" x14ac:dyDescent="0.25">
      <c r="A821" s="102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  <c r="AA821" s="102"/>
      <c r="AB821" s="102"/>
      <c r="AC821" s="102"/>
      <c r="AD821" s="102"/>
    </row>
    <row r="822" spans="1:30" ht="12.5" x14ac:dyDescent="0.25">
      <c r="A822" s="102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  <c r="AA822" s="102"/>
      <c r="AB822" s="102"/>
      <c r="AC822" s="102"/>
      <c r="AD822" s="102"/>
    </row>
    <row r="823" spans="1:30" ht="12.5" x14ac:dyDescent="0.25">
      <c r="A823" s="102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  <c r="AA823" s="102"/>
      <c r="AB823" s="102"/>
      <c r="AC823" s="102"/>
      <c r="AD823" s="102"/>
    </row>
    <row r="824" spans="1:30" ht="12.5" x14ac:dyDescent="0.25">
      <c r="A824" s="102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  <c r="AA824" s="102"/>
      <c r="AB824" s="102"/>
      <c r="AC824" s="102"/>
      <c r="AD824" s="102"/>
    </row>
    <row r="825" spans="1:30" ht="12.5" x14ac:dyDescent="0.25">
      <c r="A825" s="102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  <c r="AA825" s="102"/>
      <c r="AB825" s="102"/>
      <c r="AC825" s="102"/>
      <c r="AD825" s="102"/>
    </row>
    <row r="826" spans="1:30" ht="12.5" x14ac:dyDescent="0.25">
      <c r="A826" s="102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  <c r="AA826" s="102"/>
      <c r="AB826" s="102"/>
      <c r="AC826" s="102"/>
      <c r="AD826" s="102"/>
    </row>
    <row r="827" spans="1:30" ht="12.5" x14ac:dyDescent="0.25">
      <c r="A827" s="102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</row>
    <row r="828" spans="1:30" ht="12.5" x14ac:dyDescent="0.25">
      <c r="A828" s="102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  <c r="AA828" s="102"/>
      <c r="AB828" s="102"/>
      <c r="AC828" s="102"/>
      <c r="AD828" s="102"/>
    </row>
    <row r="829" spans="1:30" ht="12.5" x14ac:dyDescent="0.25">
      <c r="A829" s="102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  <c r="AA829" s="102"/>
      <c r="AB829" s="102"/>
      <c r="AC829" s="102"/>
      <c r="AD829" s="102"/>
    </row>
    <row r="830" spans="1:30" ht="12.5" x14ac:dyDescent="0.25">
      <c r="A830" s="102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  <c r="AA830" s="102"/>
      <c r="AB830" s="102"/>
      <c r="AC830" s="102"/>
      <c r="AD830" s="102"/>
    </row>
    <row r="831" spans="1:30" ht="12.5" x14ac:dyDescent="0.25">
      <c r="A831" s="102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</row>
    <row r="832" spans="1:30" ht="12.5" x14ac:dyDescent="0.25">
      <c r="A832" s="102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  <c r="AA832" s="102"/>
      <c r="AB832" s="102"/>
      <c r="AC832" s="102"/>
      <c r="AD832" s="102"/>
    </row>
    <row r="833" spans="1:30" ht="12.5" x14ac:dyDescent="0.25">
      <c r="A833" s="102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  <c r="AA833" s="102"/>
      <c r="AB833" s="102"/>
      <c r="AC833" s="102"/>
      <c r="AD833" s="102"/>
    </row>
    <row r="834" spans="1:30" ht="12.5" x14ac:dyDescent="0.25">
      <c r="A834" s="102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</row>
    <row r="835" spans="1:30" ht="12.5" x14ac:dyDescent="0.25">
      <c r="A835" s="102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</row>
    <row r="836" spans="1:30" ht="12.5" x14ac:dyDescent="0.25">
      <c r="A836" s="102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  <c r="AA836" s="102"/>
      <c r="AB836" s="102"/>
      <c r="AC836" s="102"/>
      <c r="AD836" s="102"/>
    </row>
    <row r="837" spans="1:30" ht="12.5" x14ac:dyDescent="0.25">
      <c r="A837" s="102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  <c r="AA837" s="102"/>
      <c r="AB837" s="102"/>
      <c r="AC837" s="102"/>
      <c r="AD837" s="102"/>
    </row>
    <row r="838" spans="1:30" ht="12.5" x14ac:dyDescent="0.25">
      <c r="A838" s="102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  <c r="AA838" s="102"/>
      <c r="AB838" s="102"/>
      <c r="AC838" s="102"/>
      <c r="AD838" s="102"/>
    </row>
    <row r="839" spans="1:30" ht="12.5" x14ac:dyDescent="0.25">
      <c r="A839" s="102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</row>
    <row r="840" spans="1:30" ht="12.5" x14ac:dyDescent="0.25">
      <c r="A840" s="102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</row>
    <row r="841" spans="1:30" ht="12.5" x14ac:dyDescent="0.25">
      <c r="A841" s="102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  <c r="AA841" s="102"/>
      <c r="AB841" s="102"/>
      <c r="AC841" s="102"/>
      <c r="AD841" s="102"/>
    </row>
    <row r="842" spans="1:30" ht="12.5" x14ac:dyDescent="0.25">
      <c r="A842" s="102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  <c r="AA842" s="102"/>
      <c r="AB842" s="102"/>
      <c r="AC842" s="102"/>
      <c r="AD842" s="102"/>
    </row>
    <row r="843" spans="1:30" ht="12.5" x14ac:dyDescent="0.25">
      <c r="A843" s="102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</row>
    <row r="844" spans="1:30" ht="12.5" x14ac:dyDescent="0.25">
      <c r="A844" s="102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</row>
    <row r="845" spans="1:30" ht="12.5" x14ac:dyDescent="0.25">
      <c r="A845" s="102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  <c r="AA845" s="102"/>
      <c r="AB845" s="102"/>
      <c r="AC845" s="102"/>
      <c r="AD845" s="102"/>
    </row>
    <row r="846" spans="1:30" ht="12.5" x14ac:dyDescent="0.25">
      <c r="A846" s="102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  <c r="AA846" s="102"/>
      <c r="AB846" s="102"/>
      <c r="AC846" s="102"/>
      <c r="AD846" s="102"/>
    </row>
    <row r="847" spans="1:30" ht="12.5" x14ac:dyDescent="0.25">
      <c r="A847" s="102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</row>
    <row r="848" spans="1:30" ht="12.5" x14ac:dyDescent="0.25">
      <c r="A848" s="102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</row>
    <row r="849" spans="1:30" ht="12.5" x14ac:dyDescent="0.25">
      <c r="A849" s="102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  <c r="AA849" s="102"/>
      <c r="AB849" s="102"/>
      <c r="AC849" s="102"/>
      <c r="AD849" s="102"/>
    </row>
    <row r="850" spans="1:30" ht="12.5" x14ac:dyDescent="0.25">
      <c r="A850" s="102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</row>
    <row r="851" spans="1:30" ht="12.5" x14ac:dyDescent="0.25">
      <c r="A851" s="102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  <c r="AA851" s="102"/>
      <c r="AB851" s="102"/>
      <c r="AC851" s="102"/>
      <c r="AD851" s="102"/>
    </row>
    <row r="852" spans="1:30" ht="12.5" x14ac:dyDescent="0.25">
      <c r="A852" s="102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</row>
    <row r="853" spans="1:30" ht="12.5" x14ac:dyDescent="0.25">
      <c r="A853" s="102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  <c r="AA853" s="102"/>
      <c r="AB853" s="102"/>
      <c r="AC853" s="102"/>
      <c r="AD853" s="102"/>
    </row>
    <row r="854" spans="1:30" ht="12.5" x14ac:dyDescent="0.25">
      <c r="A854" s="102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  <c r="AA854" s="102"/>
      <c r="AB854" s="102"/>
      <c r="AC854" s="102"/>
      <c r="AD854" s="102"/>
    </row>
    <row r="855" spans="1:30" ht="12.5" x14ac:dyDescent="0.25">
      <c r="A855" s="102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  <c r="AA855" s="102"/>
      <c r="AB855" s="102"/>
      <c r="AC855" s="102"/>
      <c r="AD855" s="102"/>
    </row>
    <row r="856" spans="1:30" ht="12.5" x14ac:dyDescent="0.25">
      <c r="A856" s="102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</row>
    <row r="857" spans="1:30" ht="12.5" x14ac:dyDescent="0.25">
      <c r="A857" s="102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</row>
    <row r="858" spans="1:30" ht="12.5" x14ac:dyDescent="0.25">
      <c r="A858" s="102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</row>
    <row r="859" spans="1:30" ht="12.5" x14ac:dyDescent="0.25">
      <c r="A859" s="102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</row>
    <row r="860" spans="1:30" ht="12.5" x14ac:dyDescent="0.25">
      <c r="A860" s="102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</row>
    <row r="861" spans="1:30" ht="12.5" x14ac:dyDescent="0.25">
      <c r="A861" s="102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</row>
    <row r="862" spans="1:30" ht="12.5" x14ac:dyDescent="0.25">
      <c r="A862" s="102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</row>
    <row r="863" spans="1:30" ht="12.5" x14ac:dyDescent="0.25">
      <c r="A863" s="102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</row>
    <row r="864" spans="1:30" ht="12.5" x14ac:dyDescent="0.25">
      <c r="A864" s="102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  <c r="AA864" s="102"/>
      <c r="AB864" s="102"/>
      <c r="AC864" s="102"/>
      <c r="AD864" s="102"/>
    </row>
    <row r="865" spans="1:30" ht="12.5" x14ac:dyDescent="0.25">
      <c r="A865" s="102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</row>
    <row r="866" spans="1:30" ht="12.5" x14ac:dyDescent="0.25">
      <c r="A866" s="102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  <c r="AA866" s="102"/>
      <c r="AB866" s="102"/>
      <c r="AC866" s="102"/>
      <c r="AD866" s="102"/>
    </row>
    <row r="867" spans="1:30" ht="12.5" x14ac:dyDescent="0.25">
      <c r="A867" s="102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  <c r="AA867" s="102"/>
      <c r="AB867" s="102"/>
      <c r="AC867" s="102"/>
      <c r="AD867" s="102"/>
    </row>
    <row r="868" spans="1:30" ht="12.5" x14ac:dyDescent="0.25">
      <c r="A868" s="102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  <c r="AA868" s="102"/>
      <c r="AB868" s="102"/>
      <c r="AC868" s="102"/>
      <c r="AD868" s="102"/>
    </row>
    <row r="869" spans="1:30" ht="12.5" x14ac:dyDescent="0.25">
      <c r="A869" s="102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</row>
    <row r="870" spans="1:30" ht="12.5" x14ac:dyDescent="0.25">
      <c r="A870" s="102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</row>
    <row r="871" spans="1:30" ht="12.5" x14ac:dyDescent="0.25">
      <c r="A871" s="102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</row>
    <row r="872" spans="1:30" ht="12.5" x14ac:dyDescent="0.25">
      <c r="A872" s="102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</row>
    <row r="873" spans="1:30" ht="12.5" x14ac:dyDescent="0.25">
      <c r="A873" s="102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</row>
    <row r="874" spans="1:30" ht="12.5" x14ac:dyDescent="0.25">
      <c r="A874" s="102"/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</row>
    <row r="875" spans="1:30" ht="12.5" x14ac:dyDescent="0.25">
      <c r="A875" s="102"/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</row>
    <row r="876" spans="1:30" ht="12.5" x14ac:dyDescent="0.25">
      <c r="A876" s="102"/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</row>
    <row r="877" spans="1:30" ht="12.5" x14ac:dyDescent="0.25">
      <c r="A877" s="102"/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</row>
    <row r="878" spans="1:30" ht="12.5" x14ac:dyDescent="0.25">
      <c r="A878" s="102"/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</row>
    <row r="879" spans="1:30" ht="12.5" x14ac:dyDescent="0.25">
      <c r="A879" s="102"/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</row>
    <row r="880" spans="1:30" ht="12.5" x14ac:dyDescent="0.25">
      <c r="A880" s="102"/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</row>
    <row r="881" spans="1:30" ht="12.5" x14ac:dyDescent="0.25">
      <c r="A881" s="102"/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  <c r="AA881" s="102"/>
      <c r="AB881" s="102"/>
      <c r="AC881" s="102"/>
      <c r="AD881" s="102"/>
    </row>
    <row r="882" spans="1:30" ht="12.5" x14ac:dyDescent="0.25">
      <c r="A882" s="102"/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  <c r="AA882" s="102"/>
      <c r="AB882" s="102"/>
      <c r="AC882" s="102"/>
      <c r="AD882" s="102"/>
    </row>
    <row r="883" spans="1:30" ht="12.5" x14ac:dyDescent="0.25">
      <c r="A883" s="102"/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  <c r="AA883" s="102"/>
      <c r="AB883" s="102"/>
      <c r="AC883" s="102"/>
      <c r="AD883" s="102"/>
    </row>
    <row r="884" spans="1:30" ht="12.5" x14ac:dyDescent="0.25">
      <c r="A884" s="102"/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  <c r="AA884" s="102"/>
      <c r="AB884" s="102"/>
      <c r="AC884" s="102"/>
      <c r="AD884" s="102"/>
    </row>
    <row r="885" spans="1:30" ht="12.5" x14ac:dyDescent="0.25">
      <c r="A885" s="102"/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</row>
    <row r="886" spans="1:30" ht="12.5" x14ac:dyDescent="0.25">
      <c r="A886" s="102"/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  <c r="AA886" s="102"/>
      <c r="AB886" s="102"/>
      <c r="AC886" s="102"/>
      <c r="AD886" s="102"/>
    </row>
    <row r="887" spans="1:30" ht="12.5" x14ac:dyDescent="0.25">
      <c r="A887" s="102"/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  <c r="AA887" s="102"/>
      <c r="AB887" s="102"/>
      <c r="AC887" s="102"/>
      <c r="AD887" s="102"/>
    </row>
    <row r="888" spans="1:30" ht="12.5" x14ac:dyDescent="0.25">
      <c r="A888" s="102"/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  <c r="AA888" s="102"/>
      <c r="AB888" s="102"/>
      <c r="AC888" s="102"/>
      <c r="AD888" s="102"/>
    </row>
    <row r="889" spans="1:30" ht="12.5" x14ac:dyDescent="0.25">
      <c r="A889" s="102"/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  <c r="AA889" s="102"/>
      <c r="AB889" s="102"/>
      <c r="AC889" s="102"/>
      <c r="AD889" s="102"/>
    </row>
    <row r="890" spans="1:30" ht="12.5" x14ac:dyDescent="0.25">
      <c r="A890" s="102"/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  <c r="AA890" s="102"/>
      <c r="AB890" s="102"/>
      <c r="AC890" s="102"/>
      <c r="AD890" s="102"/>
    </row>
    <row r="891" spans="1:30" ht="12.5" x14ac:dyDescent="0.25">
      <c r="A891" s="102"/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  <c r="AA891" s="102"/>
      <c r="AB891" s="102"/>
      <c r="AC891" s="102"/>
      <c r="AD891" s="102"/>
    </row>
    <row r="892" spans="1:30" ht="12.5" x14ac:dyDescent="0.25">
      <c r="A892" s="102"/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  <c r="AA892" s="102"/>
      <c r="AB892" s="102"/>
      <c r="AC892" s="102"/>
      <c r="AD892" s="102"/>
    </row>
    <row r="893" spans="1:30" ht="12.5" x14ac:dyDescent="0.25">
      <c r="A893" s="102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</row>
    <row r="894" spans="1:30" ht="12.5" x14ac:dyDescent="0.25">
      <c r="A894" s="102"/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  <c r="AA894" s="102"/>
      <c r="AB894" s="102"/>
      <c r="AC894" s="102"/>
      <c r="AD894" s="102"/>
    </row>
    <row r="895" spans="1:30" ht="12.5" x14ac:dyDescent="0.25">
      <c r="A895" s="102"/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</row>
    <row r="896" spans="1:30" ht="12.5" x14ac:dyDescent="0.25">
      <c r="A896" s="102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</row>
    <row r="897" spans="1:30" ht="12.5" x14ac:dyDescent="0.25">
      <c r="A897" s="102"/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  <c r="AA897" s="102"/>
      <c r="AB897" s="102"/>
      <c r="AC897" s="102"/>
      <c r="AD897" s="102"/>
    </row>
    <row r="898" spans="1:30" ht="12.5" x14ac:dyDescent="0.25">
      <c r="A898" s="102"/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  <c r="AA898" s="102"/>
      <c r="AB898" s="102"/>
      <c r="AC898" s="102"/>
      <c r="AD898" s="102"/>
    </row>
    <row r="899" spans="1:30" ht="12.5" x14ac:dyDescent="0.25">
      <c r="A899" s="102"/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</row>
    <row r="900" spans="1:30" ht="12.5" x14ac:dyDescent="0.25">
      <c r="A900" s="102"/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  <c r="AA900" s="102"/>
      <c r="AB900" s="102"/>
      <c r="AC900" s="102"/>
      <c r="AD900" s="102"/>
    </row>
    <row r="901" spans="1:30" ht="12.5" x14ac:dyDescent="0.25">
      <c r="A901" s="102"/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  <c r="AA901" s="102"/>
      <c r="AB901" s="102"/>
      <c r="AC901" s="102"/>
      <c r="AD901" s="102"/>
    </row>
    <row r="902" spans="1:30" ht="12.5" x14ac:dyDescent="0.25">
      <c r="A902" s="102"/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  <c r="AA902" s="102"/>
      <c r="AB902" s="102"/>
      <c r="AC902" s="102"/>
      <c r="AD902" s="102"/>
    </row>
    <row r="903" spans="1:30" ht="12.5" x14ac:dyDescent="0.25">
      <c r="A903" s="102"/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  <c r="AA903" s="102"/>
      <c r="AB903" s="102"/>
      <c r="AC903" s="102"/>
      <c r="AD903" s="102"/>
    </row>
    <row r="904" spans="1:30" ht="12.5" x14ac:dyDescent="0.25">
      <c r="A904" s="102"/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  <c r="AA904" s="102"/>
      <c r="AB904" s="102"/>
      <c r="AC904" s="102"/>
      <c r="AD904" s="102"/>
    </row>
    <row r="905" spans="1:30" ht="12.5" x14ac:dyDescent="0.25">
      <c r="A905" s="102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  <c r="AA905" s="102"/>
      <c r="AB905" s="102"/>
      <c r="AC905" s="102"/>
      <c r="AD905" s="102"/>
    </row>
    <row r="906" spans="1:30" ht="12.5" x14ac:dyDescent="0.25">
      <c r="A906" s="102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</row>
    <row r="907" spans="1:30" ht="12.5" x14ac:dyDescent="0.25">
      <c r="A907" s="102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</row>
    <row r="908" spans="1:30" ht="12.5" x14ac:dyDescent="0.25">
      <c r="A908" s="102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  <c r="AA908" s="102"/>
      <c r="AB908" s="102"/>
      <c r="AC908" s="102"/>
      <c r="AD908" s="102"/>
    </row>
    <row r="909" spans="1:30" ht="12.5" x14ac:dyDescent="0.25">
      <c r="A909" s="102"/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  <c r="AA909" s="102"/>
      <c r="AB909" s="102"/>
      <c r="AC909" s="102"/>
      <c r="AD909" s="102"/>
    </row>
    <row r="910" spans="1:30" ht="12.5" x14ac:dyDescent="0.25">
      <c r="A910" s="102"/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  <c r="AA910" s="102"/>
      <c r="AB910" s="102"/>
      <c r="AC910" s="102"/>
      <c r="AD910" s="102"/>
    </row>
    <row r="911" spans="1:30" ht="12.5" x14ac:dyDescent="0.25">
      <c r="A911" s="102"/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  <c r="AA911" s="102"/>
      <c r="AB911" s="102"/>
      <c r="AC911" s="102"/>
      <c r="AD911" s="102"/>
    </row>
    <row r="912" spans="1:30" ht="12.5" x14ac:dyDescent="0.25">
      <c r="A912" s="102"/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</row>
    <row r="913" spans="1:30" ht="12.5" x14ac:dyDescent="0.25">
      <c r="A913" s="102"/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</row>
    <row r="914" spans="1:30" ht="12.5" x14ac:dyDescent="0.25">
      <c r="A914" s="102"/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  <c r="AA914" s="102"/>
      <c r="AB914" s="102"/>
      <c r="AC914" s="102"/>
      <c r="AD914" s="102"/>
    </row>
    <row r="915" spans="1:30" ht="12.5" x14ac:dyDescent="0.25">
      <c r="A915" s="102"/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  <c r="AA915" s="102"/>
      <c r="AB915" s="102"/>
      <c r="AC915" s="102"/>
      <c r="AD915" s="102"/>
    </row>
    <row r="916" spans="1:30" ht="12.5" x14ac:dyDescent="0.25">
      <c r="A916" s="102"/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  <c r="AA916" s="102"/>
      <c r="AB916" s="102"/>
      <c r="AC916" s="102"/>
      <c r="AD916" s="102"/>
    </row>
    <row r="917" spans="1:30" ht="12.5" x14ac:dyDescent="0.25">
      <c r="A917" s="102"/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  <c r="AA917" s="102"/>
      <c r="AB917" s="102"/>
      <c r="AC917" s="102"/>
      <c r="AD917" s="102"/>
    </row>
    <row r="918" spans="1:30" ht="12.5" x14ac:dyDescent="0.25">
      <c r="A918" s="102"/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  <c r="AA918" s="102"/>
      <c r="AB918" s="102"/>
      <c r="AC918" s="102"/>
      <c r="AD918" s="102"/>
    </row>
    <row r="919" spans="1:30" ht="12.5" x14ac:dyDescent="0.25">
      <c r="A919" s="102"/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  <c r="AA919" s="102"/>
      <c r="AB919" s="102"/>
      <c r="AC919" s="102"/>
      <c r="AD919" s="102"/>
    </row>
    <row r="920" spans="1:30" ht="12.5" x14ac:dyDescent="0.25">
      <c r="A920" s="102"/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  <c r="AA920" s="102"/>
      <c r="AB920" s="102"/>
      <c r="AC920" s="102"/>
      <c r="AD920" s="102"/>
    </row>
    <row r="921" spans="1:30" ht="12.5" x14ac:dyDescent="0.25">
      <c r="A921" s="102"/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  <c r="AA921" s="102"/>
      <c r="AB921" s="102"/>
      <c r="AC921" s="102"/>
      <c r="AD921" s="102"/>
    </row>
    <row r="922" spans="1:30" ht="12.5" x14ac:dyDescent="0.25">
      <c r="A922" s="102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  <c r="AA922" s="102"/>
      <c r="AB922" s="102"/>
      <c r="AC922" s="102"/>
      <c r="AD922" s="102"/>
    </row>
    <row r="923" spans="1:30" ht="12.5" x14ac:dyDescent="0.25">
      <c r="A923" s="102"/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  <c r="AA923" s="102"/>
      <c r="AB923" s="102"/>
      <c r="AC923" s="102"/>
      <c r="AD923" s="102"/>
    </row>
    <row r="924" spans="1:30" ht="12.5" x14ac:dyDescent="0.25">
      <c r="A924" s="102"/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  <c r="AA924" s="102"/>
      <c r="AB924" s="102"/>
      <c r="AC924" s="102"/>
      <c r="AD924" s="102"/>
    </row>
    <row r="925" spans="1:30" ht="12.5" x14ac:dyDescent="0.25">
      <c r="A925" s="102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  <c r="AA925" s="102"/>
      <c r="AB925" s="102"/>
      <c r="AC925" s="102"/>
      <c r="AD925" s="102"/>
    </row>
    <row r="926" spans="1:30" ht="12.5" x14ac:dyDescent="0.25">
      <c r="A926" s="102"/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  <c r="AA926" s="102"/>
      <c r="AB926" s="102"/>
      <c r="AC926" s="102"/>
      <c r="AD926" s="102"/>
    </row>
    <row r="927" spans="1:30" ht="12.5" x14ac:dyDescent="0.25">
      <c r="A927" s="102"/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  <c r="AA927" s="102"/>
      <c r="AB927" s="102"/>
      <c r="AC927" s="102"/>
      <c r="AD927" s="102"/>
    </row>
    <row r="928" spans="1:30" ht="12.5" x14ac:dyDescent="0.25">
      <c r="A928" s="102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  <c r="AA928" s="102"/>
      <c r="AB928" s="102"/>
      <c r="AC928" s="102"/>
      <c r="AD928" s="102"/>
    </row>
    <row r="929" spans="1:30" ht="12.5" x14ac:dyDescent="0.25">
      <c r="A929" s="102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  <c r="AA929" s="102"/>
      <c r="AB929" s="102"/>
      <c r="AC929" s="102"/>
      <c r="AD929" s="102"/>
    </row>
    <row r="930" spans="1:30" ht="12.5" x14ac:dyDescent="0.25">
      <c r="A930" s="102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  <c r="AA930" s="102"/>
      <c r="AB930" s="102"/>
      <c r="AC930" s="102"/>
      <c r="AD930" s="102"/>
    </row>
    <row r="931" spans="1:30" ht="12.5" x14ac:dyDescent="0.25">
      <c r="A931" s="102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  <c r="AA931" s="102"/>
      <c r="AB931" s="102"/>
      <c r="AC931" s="102"/>
      <c r="AD931" s="102"/>
    </row>
    <row r="932" spans="1:30" ht="12.5" x14ac:dyDescent="0.25">
      <c r="A932" s="102"/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  <c r="AA932" s="102"/>
      <c r="AB932" s="102"/>
      <c r="AC932" s="102"/>
      <c r="AD932" s="102"/>
    </row>
    <row r="933" spans="1:30" ht="12.5" x14ac:dyDescent="0.25">
      <c r="A933" s="102"/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  <c r="AA933" s="102"/>
      <c r="AB933" s="102"/>
      <c r="AC933" s="102"/>
      <c r="AD933" s="102"/>
    </row>
    <row r="934" spans="1:30" ht="12.5" x14ac:dyDescent="0.25">
      <c r="A934" s="102"/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  <c r="AA934" s="102"/>
      <c r="AB934" s="102"/>
      <c r="AC934" s="102"/>
      <c r="AD934" s="102"/>
    </row>
    <row r="935" spans="1:30" ht="12.5" x14ac:dyDescent="0.25">
      <c r="A935" s="102"/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  <c r="AA935" s="102"/>
      <c r="AB935" s="102"/>
      <c r="AC935" s="102"/>
      <c r="AD935" s="102"/>
    </row>
    <row r="936" spans="1:30" ht="12.5" x14ac:dyDescent="0.25">
      <c r="A936" s="102"/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  <c r="AA936" s="102"/>
      <c r="AB936" s="102"/>
      <c r="AC936" s="102"/>
      <c r="AD936" s="102"/>
    </row>
    <row r="937" spans="1:30" ht="12.5" x14ac:dyDescent="0.25">
      <c r="A937" s="102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  <c r="AA937" s="102"/>
      <c r="AB937" s="102"/>
      <c r="AC937" s="102"/>
      <c r="AD937" s="102"/>
    </row>
    <row r="938" spans="1:30" ht="12.5" x14ac:dyDescent="0.25">
      <c r="A938" s="102"/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  <c r="AA938" s="102"/>
      <c r="AB938" s="102"/>
      <c r="AC938" s="102"/>
      <c r="AD938" s="102"/>
    </row>
    <row r="939" spans="1:30" ht="12.5" x14ac:dyDescent="0.25">
      <c r="A939" s="102"/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  <c r="AA939" s="102"/>
      <c r="AB939" s="102"/>
      <c r="AC939" s="102"/>
      <c r="AD939" s="102"/>
    </row>
    <row r="940" spans="1:30" ht="12.5" x14ac:dyDescent="0.25">
      <c r="A940" s="102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  <c r="AA940" s="102"/>
      <c r="AB940" s="102"/>
      <c r="AC940" s="102"/>
      <c r="AD940" s="102"/>
    </row>
    <row r="941" spans="1:30" ht="12.5" x14ac:dyDescent="0.25">
      <c r="A941" s="102"/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  <c r="AA941" s="102"/>
      <c r="AB941" s="102"/>
      <c r="AC941" s="102"/>
      <c r="AD941" s="102"/>
    </row>
    <row r="942" spans="1:30" ht="12.5" x14ac:dyDescent="0.25">
      <c r="A942" s="102"/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  <c r="AA942" s="102"/>
      <c r="AB942" s="102"/>
      <c r="AC942" s="102"/>
      <c r="AD942" s="102"/>
    </row>
    <row r="943" spans="1:30" ht="12.5" x14ac:dyDescent="0.25">
      <c r="A943" s="102"/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  <c r="AA943" s="102"/>
      <c r="AB943" s="102"/>
      <c r="AC943" s="102"/>
      <c r="AD943" s="102"/>
    </row>
    <row r="944" spans="1:30" ht="12.5" x14ac:dyDescent="0.25">
      <c r="A944" s="102"/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  <c r="AA944" s="102"/>
      <c r="AB944" s="102"/>
      <c r="AC944" s="102"/>
      <c r="AD944" s="102"/>
    </row>
    <row r="945" spans="1:30" ht="12.5" x14ac:dyDescent="0.25">
      <c r="A945" s="102"/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  <c r="AA945" s="102"/>
      <c r="AB945" s="102"/>
      <c r="AC945" s="102"/>
      <c r="AD945" s="102"/>
    </row>
    <row r="946" spans="1:30" ht="12.5" x14ac:dyDescent="0.25">
      <c r="A946" s="102"/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</row>
    <row r="947" spans="1:30" ht="12.5" x14ac:dyDescent="0.25">
      <c r="A947" s="102"/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  <c r="AA947" s="102"/>
      <c r="AB947" s="102"/>
      <c r="AC947" s="102"/>
      <c r="AD947" s="102"/>
    </row>
    <row r="948" spans="1:30" ht="12.5" x14ac:dyDescent="0.25">
      <c r="A948" s="102"/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  <c r="AA948" s="102"/>
      <c r="AB948" s="102"/>
      <c r="AC948" s="102"/>
      <c r="AD948" s="102"/>
    </row>
    <row r="949" spans="1:30" ht="12.5" x14ac:dyDescent="0.25">
      <c r="A949" s="102"/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  <c r="AA949" s="102"/>
      <c r="AB949" s="102"/>
      <c r="AC949" s="102"/>
      <c r="AD949" s="102"/>
    </row>
    <row r="950" spans="1:30" ht="12.5" x14ac:dyDescent="0.25">
      <c r="A950" s="102"/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  <c r="AA950" s="102"/>
      <c r="AB950" s="102"/>
      <c r="AC950" s="102"/>
      <c r="AD950" s="102"/>
    </row>
    <row r="951" spans="1:30" ht="12.5" x14ac:dyDescent="0.25">
      <c r="A951" s="102"/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  <c r="AA951" s="102"/>
      <c r="AB951" s="102"/>
      <c r="AC951" s="102"/>
      <c r="AD951" s="102"/>
    </row>
    <row r="952" spans="1:30" ht="12.5" x14ac:dyDescent="0.25">
      <c r="A952" s="102"/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  <c r="AA952" s="102"/>
      <c r="AB952" s="102"/>
      <c r="AC952" s="102"/>
      <c r="AD952" s="102"/>
    </row>
    <row r="953" spans="1:30" ht="12.5" x14ac:dyDescent="0.25">
      <c r="A953" s="102"/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  <c r="AA953" s="102"/>
      <c r="AB953" s="102"/>
      <c r="AC953" s="102"/>
      <c r="AD953" s="102"/>
    </row>
    <row r="954" spans="1:30" ht="12.5" x14ac:dyDescent="0.25">
      <c r="A954" s="102"/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  <c r="AA954" s="102"/>
      <c r="AB954" s="102"/>
      <c r="AC954" s="102"/>
      <c r="AD954" s="102"/>
    </row>
    <row r="955" spans="1:30" ht="12.5" x14ac:dyDescent="0.25">
      <c r="A955" s="102"/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  <c r="AA955" s="102"/>
      <c r="AB955" s="102"/>
      <c r="AC955" s="102"/>
      <c r="AD955" s="102"/>
    </row>
    <row r="956" spans="1:30" ht="12.5" x14ac:dyDescent="0.25">
      <c r="A956" s="102"/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  <c r="AA956" s="102"/>
      <c r="AB956" s="102"/>
      <c r="AC956" s="102"/>
      <c r="AD956" s="102"/>
    </row>
    <row r="957" spans="1:30" ht="12.5" x14ac:dyDescent="0.25">
      <c r="A957" s="102"/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  <c r="AA957" s="102"/>
      <c r="AB957" s="102"/>
      <c r="AC957" s="102"/>
      <c r="AD957" s="102"/>
    </row>
    <row r="958" spans="1:30" ht="12.5" x14ac:dyDescent="0.25">
      <c r="A958" s="102"/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  <c r="AA958" s="102"/>
      <c r="AB958" s="102"/>
      <c r="AC958" s="102"/>
      <c r="AD958" s="102"/>
    </row>
    <row r="959" spans="1:30" ht="12.5" x14ac:dyDescent="0.25">
      <c r="A959" s="102"/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  <c r="AA959" s="102"/>
      <c r="AB959" s="102"/>
      <c r="AC959" s="102"/>
      <c r="AD959" s="102"/>
    </row>
    <row r="960" spans="1:30" ht="12.5" x14ac:dyDescent="0.25">
      <c r="A960" s="102"/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  <c r="AA960" s="102"/>
      <c r="AB960" s="102"/>
      <c r="AC960" s="102"/>
      <c r="AD960" s="102"/>
    </row>
    <row r="961" spans="1:30" ht="12.5" x14ac:dyDescent="0.25">
      <c r="A961" s="102"/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  <c r="AA961" s="102"/>
      <c r="AB961" s="102"/>
      <c r="AC961" s="102"/>
      <c r="AD961" s="102"/>
    </row>
    <row r="962" spans="1:30" ht="12.5" x14ac:dyDescent="0.25">
      <c r="A962" s="102"/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  <c r="AA962" s="102"/>
      <c r="AB962" s="102"/>
      <c r="AC962" s="102"/>
      <c r="AD962" s="102"/>
    </row>
    <row r="963" spans="1:30" ht="12.5" x14ac:dyDescent="0.25">
      <c r="A963" s="102"/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  <c r="AA963" s="102"/>
      <c r="AB963" s="102"/>
      <c r="AC963" s="102"/>
      <c r="AD963" s="102"/>
    </row>
    <row r="964" spans="1:30" ht="12.5" x14ac:dyDescent="0.25">
      <c r="A964" s="102"/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  <c r="AA964" s="102"/>
      <c r="AB964" s="102"/>
      <c r="AC964" s="102"/>
      <c r="AD964" s="102"/>
    </row>
    <row r="965" spans="1:30" ht="12.5" x14ac:dyDescent="0.25">
      <c r="A965" s="102"/>
      <c r="B965" s="102"/>
      <c r="C965" s="102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  <c r="AA965" s="102"/>
      <c r="AB965" s="102"/>
      <c r="AC965" s="102"/>
      <c r="AD965" s="102"/>
    </row>
    <row r="966" spans="1:30" ht="12.5" x14ac:dyDescent="0.25">
      <c r="A966" s="102"/>
      <c r="B966" s="102"/>
      <c r="C966" s="102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  <c r="AA966" s="102"/>
      <c r="AB966" s="102"/>
      <c r="AC966" s="102"/>
      <c r="AD966" s="102"/>
    </row>
    <row r="967" spans="1:30" ht="12.5" x14ac:dyDescent="0.25">
      <c r="A967" s="102"/>
      <c r="B967" s="102"/>
      <c r="C967" s="102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  <c r="AA967" s="102"/>
      <c r="AB967" s="102"/>
      <c r="AC967" s="102"/>
      <c r="AD967" s="102"/>
    </row>
    <row r="968" spans="1:30" ht="12.5" x14ac:dyDescent="0.25">
      <c r="A968" s="102"/>
      <c r="B968" s="102"/>
      <c r="C968" s="102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  <c r="AA968" s="102"/>
      <c r="AB968" s="102"/>
      <c r="AC968" s="102"/>
      <c r="AD968" s="102"/>
    </row>
    <row r="969" spans="1:30" ht="12.5" x14ac:dyDescent="0.25">
      <c r="A969" s="102"/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  <c r="AA969" s="102"/>
      <c r="AB969" s="102"/>
      <c r="AC969" s="102"/>
      <c r="AD969" s="102"/>
    </row>
    <row r="970" spans="1:30" ht="12.5" x14ac:dyDescent="0.25">
      <c r="A970" s="102"/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  <c r="AA970" s="102"/>
      <c r="AB970" s="102"/>
      <c r="AC970" s="102"/>
      <c r="AD970" s="102"/>
    </row>
    <row r="971" spans="1:30" ht="12.5" x14ac:dyDescent="0.25">
      <c r="A971" s="102"/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  <c r="AA971" s="102"/>
      <c r="AB971" s="102"/>
      <c r="AC971" s="102"/>
      <c r="AD971" s="102"/>
    </row>
    <row r="972" spans="1:30" ht="12.5" x14ac:dyDescent="0.25">
      <c r="A972" s="102"/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  <c r="AA972" s="102"/>
      <c r="AB972" s="102"/>
      <c r="AC972" s="102"/>
      <c r="AD972" s="102"/>
    </row>
    <row r="973" spans="1:30" ht="12.5" x14ac:dyDescent="0.25">
      <c r="A973" s="102"/>
      <c r="B973" s="102"/>
      <c r="C973" s="102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  <c r="AA973" s="102"/>
      <c r="AB973" s="102"/>
      <c r="AC973" s="102"/>
      <c r="AD973" s="102"/>
    </row>
    <row r="974" spans="1:30" ht="12.5" x14ac:dyDescent="0.25">
      <c r="A974" s="102"/>
      <c r="B974" s="102"/>
      <c r="C974" s="102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  <c r="AA974" s="102"/>
      <c r="AB974" s="102"/>
      <c r="AC974" s="102"/>
      <c r="AD974" s="102"/>
    </row>
    <row r="975" spans="1:30" ht="12.5" x14ac:dyDescent="0.25">
      <c r="A975" s="102"/>
      <c r="B975" s="102"/>
      <c r="C975" s="102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  <c r="AA975" s="102"/>
      <c r="AB975" s="102"/>
      <c r="AC975" s="102"/>
      <c r="AD975" s="102"/>
    </row>
    <row r="976" spans="1:30" ht="12.5" x14ac:dyDescent="0.25">
      <c r="A976" s="102"/>
      <c r="B976" s="102"/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  <c r="AA976" s="102"/>
      <c r="AB976" s="102"/>
      <c r="AC976" s="102"/>
      <c r="AD976" s="102"/>
    </row>
    <row r="977" spans="1:30" ht="12.5" x14ac:dyDescent="0.25">
      <c r="A977" s="102"/>
      <c r="B977" s="102"/>
      <c r="C977" s="102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  <c r="AA977" s="102"/>
      <c r="AB977" s="102"/>
      <c r="AC977" s="102"/>
      <c r="AD977" s="102"/>
    </row>
    <row r="978" spans="1:30" ht="12.5" x14ac:dyDescent="0.25">
      <c r="A978" s="102"/>
      <c r="B978" s="102"/>
      <c r="C978" s="102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  <c r="AA978" s="102"/>
      <c r="AB978" s="102"/>
      <c r="AC978" s="102"/>
      <c r="AD978" s="102"/>
    </row>
    <row r="979" spans="1:30" ht="12.5" x14ac:dyDescent="0.25">
      <c r="A979" s="102"/>
      <c r="B979" s="102"/>
      <c r="C979" s="102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  <c r="AA979" s="102"/>
      <c r="AB979" s="102"/>
      <c r="AC979" s="102"/>
      <c r="AD979" s="102"/>
    </row>
    <row r="980" spans="1:30" ht="12.5" x14ac:dyDescent="0.25">
      <c r="A980" s="102"/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  <c r="AA980" s="102"/>
      <c r="AB980" s="102"/>
      <c r="AC980" s="102"/>
      <c r="AD980" s="102"/>
    </row>
    <row r="981" spans="1:30" ht="12.5" x14ac:dyDescent="0.25">
      <c r="A981" s="102"/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  <c r="AA981" s="102"/>
      <c r="AB981" s="102"/>
      <c r="AC981" s="102"/>
      <c r="AD981" s="102"/>
    </row>
    <row r="982" spans="1:30" ht="12.5" x14ac:dyDescent="0.25">
      <c r="A982" s="102"/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  <c r="AA982" s="102"/>
      <c r="AB982" s="102"/>
      <c r="AC982" s="102"/>
      <c r="AD982" s="102"/>
    </row>
    <row r="983" spans="1:30" ht="12.5" x14ac:dyDescent="0.25">
      <c r="A983" s="102"/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  <c r="AA983" s="102"/>
      <c r="AB983" s="102"/>
      <c r="AC983" s="102"/>
      <c r="AD983" s="102"/>
    </row>
    <row r="984" spans="1:30" ht="12.5" x14ac:dyDescent="0.25">
      <c r="A984" s="102"/>
      <c r="B984" s="102"/>
      <c r="C984" s="102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  <c r="AA984" s="102"/>
      <c r="AB984" s="102"/>
      <c r="AC984" s="102"/>
      <c r="AD984" s="102"/>
    </row>
    <row r="985" spans="1:30" ht="12.5" x14ac:dyDescent="0.25">
      <c r="A985" s="102"/>
      <c r="B985" s="102"/>
      <c r="C985" s="102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  <c r="AA985" s="102"/>
      <c r="AB985" s="102"/>
      <c r="AC985" s="102"/>
      <c r="AD985" s="102"/>
    </row>
    <row r="986" spans="1:30" ht="12.5" x14ac:dyDescent="0.25">
      <c r="A986" s="102"/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  <c r="AA986" s="102"/>
      <c r="AB986" s="102"/>
      <c r="AC986" s="102"/>
      <c r="AD986" s="102"/>
    </row>
    <row r="987" spans="1:30" ht="12.5" x14ac:dyDescent="0.25">
      <c r="A987" s="102"/>
      <c r="B987" s="102"/>
      <c r="C987" s="102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  <c r="AA987" s="102"/>
      <c r="AB987" s="102"/>
      <c r="AC987" s="102"/>
      <c r="AD987" s="102"/>
    </row>
    <row r="988" spans="1:30" ht="12.5" x14ac:dyDescent="0.25">
      <c r="A988" s="102"/>
      <c r="B988" s="102"/>
      <c r="C988" s="102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  <c r="AA988" s="102"/>
      <c r="AB988" s="102"/>
      <c r="AC988" s="102"/>
      <c r="AD988" s="102"/>
    </row>
    <row r="989" spans="1:30" ht="12.5" x14ac:dyDescent="0.25">
      <c r="A989" s="102"/>
      <c r="B989" s="102"/>
      <c r="C989" s="102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  <c r="AA989" s="102"/>
      <c r="AB989" s="102"/>
      <c r="AC989" s="102"/>
      <c r="AD989" s="102"/>
    </row>
    <row r="990" spans="1:30" ht="12.5" x14ac:dyDescent="0.25">
      <c r="A990" s="102"/>
      <c r="B990" s="102"/>
      <c r="C990" s="102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  <c r="AA990" s="102"/>
      <c r="AB990" s="102"/>
      <c r="AC990" s="102"/>
      <c r="AD990" s="102"/>
    </row>
  </sheetData>
  <sheetProtection algorithmName="SHA-512" hashValue="SYBNGPkJzV3ZNyrYzfijfh8QjeG70YxLq/O1nfcnlLySc2cUVa/s8b5Y3f+xBp4XTBppMz9mFIJlu9voGnIa/Q==" saltValue="V0vf/7xnrlTsl3Q8wSBMrw==" spinCount="100000" sheet="1" objects="1" scenarios="1" selectLockedCells="1"/>
  <protectedRanges>
    <protectedRange sqref="B11" name="Link"/>
  </protectedRanges>
  <mergeCells count="15">
    <mergeCell ref="AB11:AD11"/>
    <mergeCell ref="A12:A20"/>
    <mergeCell ref="B12:B20"/>
    <mergeCell ref="A1:A4"/>
    <mergeCell ref="A5:C5"/>
    <mergeCell ref="A6:A9"/>
    <mergeCell ref="A10:B10"/>
    <mergeCell ref="D11:F11"/>
    <mergeCell ref="G11:I11"/>
    <mergeCell ref="J11:L11"/>
    <mergeCell ref="M11:O11"/>
    <mergeCell ref="P11:R11"/>
    <mergeCell ref="S11:U11"/>
    <mergeCell ref="V11:X11"/>
    <mergeCell ref="Y11:AA11"/>
  </mergeCells>
  <hyperlinks>
    <hyperlink ref="B11" location="'FRONT SHEET'!A1" display="Return to FRONT SHEET" xr:uid="{B9208DBF-8A00-4180-85B8-7E0A03FFC898}"/>
  </hyperlinks>
  <pageMargins left="0.7" right="0.7" top="0.75" bottom="0.75" header="0.3" footer="0.3"/>
  <pageSetup paperSize="9" orientation="portrait" horizontalDpi="0" verticalDpi="0"/>
  <ignoredErrors>
    <ignoredError sqref="D8:H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FRONT SHEET</vt:lpstr>
      <vt:lpstr>Sandstone_Simplified_Appraisal</vt:lpstr>
      <vt:lpstr>Sandstone_Detailed_Calculator</vt:lpstr>
      <vt:lpstr>Granite_Simplified_Appraisal</vt:lpstr>
      <vt:lpstr>Granite_Detailed_Calculator</vt:lpstr>
      <vt:lpstr>s_impacts_calculator_simplified</vt:lpstr>
      <vt:lpstr>s_impacts_calculator_detailed</vt:lpstr>
      <vt:lpstr>g_impacts_calculator_simplified</vt:lpstr>
      <vt:lpstr>g_impacts_calculator_detailed</vt:lpstr>
      <vt:lpstr>s_input_values</vt:lpstr>
      <vt:lpstr>g_input_values</vt:lpstr>
      <vt:lpstr>Granite_Simplified_Appraisal!Print_Area</vt:lpstr>
      <vt:lpstr>Sandstone_Simplified_Appraisal!Print_Area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Hart</dc:creator>
  <cp:lastModifiedBy>Jim Hart</cp:lastModifiedBy>
  <cp:lastPrinted>2020-12-15T12:20:38Z</cp:lastPrinted>
  <dcterms:created xsi:type="dcterms:W3CDTF">2020-12-15T12:13:20Z</dcterms:created>
  <dcterms:modified xsi:type="dcterms:W3CDTF">2022-10-18T10:07:13Z</dcterms:modified>
</cp:coreProperties>
</file>